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Adhocs\AH5600-5699\AH5637- Sarah Cooper - AHP Ethnicities, Mar 19 and May 26\"/>
    </mc:Choice>
  </mc:AlternateContent>
  <xr:revisionPtr revIDLastSave="0" documentId="13_ncr:1_{2FD259BF-6050-46D0-A7B3-E9E00C46DAF3}" xr6:coauthVersionLast="47" xr6:coauthVersionMax="47" xr10:uidLastSave="{00000000-0000-0000-0000-000000000000}"/>
  <bookViews>
    <workbookView xWindow="-110" yWindow="-110" windowWidth="19420" windowHeight="11500" xr2:uid="{F9E1056D-D23A-4E56-8F98-489A49CD23CD}"/>
  </bookViews>
  <sheets>
    <sheet name="Final data" sheetId="8" r:id="rId1"/>
    <sheet name="Graph data new" sheetId="12" state="hidden" r:id="rId2"/>
    <sheet name="AHP Mar 2019 Graph" sheetId="13" r:id="rId3"/>
    <sheet name="AHP May 2026 Graph" sheetId="1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K37" i="12" l="1"/>
  <c r="J37" i="12"/>
  <c r="I37" i="12"/>
  <c r="H37" i="12"/>
  <c r="K36" i="12"/>
  <c r="J36" i="12"/>
  <c r="I36" i="12"/>
  <c r="H36" i="12"/>
  <c r="K35" i="12"/>
  <c r="J35" i="12"/>
  <c r="I35" i="12"/>
  <c r="H35" i="12"/>
  <c r="K34" i="12"/>
  <c r="J34" i="12"/>
  <c r="I34" i="12"/>
  <c r="H34" i="12"/>
  <c r="K33" i="12"/>
  <c r="J33" i="12"/>
  <c r="I33" i="12"/>
  <c r="H33" i="12"/>
  <c r="K32" i="12"/>
  <c r="J32" i="12"/>
  <c r="I32" i="12"/>
  <c r="H32" i="12"/>
  <c r="K31" i="12"/>
  <c r="J31" i="12"/>
  <c r="I31" i="12"/>
  <c r="H31" i="12"/>
  <c r="K30" i="12"/>
  <c r="J30" i="12"/>
  <c r="I30" i="12"/>
  <c r="H30" i="12"/>
  <c r="K29" i="12"/>
  <c r="J29" i="12"/>
  <c r="I29" i="12"/>
  <c r="H29" i="12"/>
  <c r="K28" i="12"/>
  <c r="J28" i="12"/>
  <c r="I28" i="12"/>
  <c r="H28" i="12"/>
  <c r="K27" i="12"/>
  <c r="J27" i="12"/>
  <c r="I27" i="12"/>
  <c r="H27" i="12"/>
  <c r="K26" i="12"/>
  <c r="J26" i="12"/>
  <c r="I26" i="12"/>
  <c r="H26" i="12"/>
  <c r="K25" i="12"/>
  <c r="J25" i="12"/>
  <c r="I25" i="12"/>
  <c r="H25" i="12"/>
  <c r="K24" i="12"/>
  <c r="J24" i="12"/>
  <c r="I24" i="12"/>
  <c r="H24" i="12"/>
  <c r="K23" i="12"/>
  <c r="J23" i="12"/>
  <c r="I23" i="12"/>
  <c r="H23" i="12"/>
  <c r="K18" i="12"/>
  <c r="J18" i="12"/>
  <c r="I18" i="12"/>
  <c r="H18" i="12"/>
  <c r="K17" i="12"/>
  <c r="J17" i="12"/>
  <c r="I17" i="12"/>
  <c r="H17" i="12"/>
  <c r="K16" i="12"/>
  <c r="J16" i="12"/>
  <c r="I16" i="12"/>
  <c r="H16" i="12"/>
  <c r="K15" i="12"/>
  <c r="J15" i="12"/>
  <c r="I15" i="12"/>
  <c r="H15" i="12"/>
  <c r="K14" i="12"/>
  <c r="J14" i="12"/>
  <c r="I14" i="12"/>
  <c r="H14" i="12"/>
  <c r="K13" i="12"/>
  <c r="J13" i="12"/>
  <c r="I13" i="12"/>
  <c r="H13" i="12"/>
  <c r="K12" i="12"/>
  <c r="J12" i="12"/>
  <c r="I12" i="12"/>
  <c r="H12" i="12"/>
  <c r="K11" i="12"/>
  <c r="J11" i="12"/>
  <c r="I11" i="12"/>
  <c r="H11" i="12"/>
  <c r="G11" i="12"/>
  <c r="F11" i="12"/>
  <c r="K10" i="12"/>
  <c r="J10" i="12"/>
  <c r="I10" i="12"/>
  <c r="H10" i="12"/>
  <c r="K9" i="12"/>
  <c r="J9" i="12"/>
  <c r="I9" i="12"/>
  <c r="H9" i="12"/>
  <c r="K8" i="12"/>
  <c r="J8" i="12"/>
  <c r="I8" i="12"/>
  <c r="H8" i="12"/>
  <c r="K7" i="12"/>
  <c r="J7" i="12"/>
  <c r="I7" i="12"/>
  <c r="H7" i="12"/>
  <c r="K6" i="12"/>
  <c r="J6" i="12"/>
  <c r="I6" i="12"/>
  <c r="H6" i="12"/>
  <c r="K5" i="12"/>
  <c r="J5" i="12"/>
  <c r="I5" i="12"/>
  <c r="H5" i="12"/>
</calcChain>
</file>

<file path=xl/sharedStrings.xml><?xml version="1.0" encoding="utf-8"?>
<sst xmlns="http://schemas.openxmlformats.org/spreadsheetml/2006/main" count="166" uniqueCount="66">
  <si>
    <t>Not known</t>
  </si>
  <si>
    <t>% Ethnic minority ctaegories</t>
  </si>
  <si>
    <t>% Not known</t>
  </si>
  <si>
    <t>All staff groups</t>
  </si>
  <si>
    <t>Allied health professionals</t>
  </si>
  <si>
    <t>All care settings</t>
  </si>
  <si>
    <t>All ambulance care settings</t>
  </si>
  <si>
    <t>Art/Music/Dramatherapy</t>
  </si>
  <si>
    <t>Chiropody/Podiatry</t>
  </si>
  <si>
    <t>Dietetics</t>
  </si>
  <si>
    <t>Occupational Therapy</t>
  </si>
  <si>
    <t>Operating Theatres</t>
  </si>
  <si>
    <t>Orthoptics</t>
  </si>
  <si>
    <t>Orthoptics/Optics</t>
  </si>
  <si>
    <t>Osteopathy</t>
  </si>
  <si>
    <t>Physiotherapy</t>
  </si>
  <si>
    <t>Prosthetics and Orthotics</t>
  </si>
  <si>
    <t>Radiography (diagnostic)</t>
  </si>
  <si>
    <t>Radiography (therapeutic)</t>
  </si>
  <si>
    <t>Speech &amp; Language Therapy</t>
  </si>
  <si>
    <t>Source: NHS England, NHS Hospital &amp; Community Health Service (HCHS) workforce statistics.</t>
  </si>
  <si>
    <t>Copyright © 2026 NHS England</t>
  </si>
  <si>
    <t>Notes:</t>
  </si>
  <si>
    <t xml:space="preserve">The 'Operating Theatres' care setting (Occupation Codes S*T) was moved to the Allied Health Professionals (AHP) section of the Scientific, Therapeutic and Technical (S) matrix to reflect the inclusion of Operating Department Practitioners as AHPs in 2021. </t>
  </si>
  <si>
    <t>This care setting was previously included within the ‘Other scientific, therapeutic &amp; technical staff’ grouping.</t>
  </si>
  <si>
    <t xml:space="preserve">The 'Orthoptics/Optics' care setting was renamed to 'Orthoptics' in June 2024 to include only Orthoptists registered with the Health and Care Professions Council (HCPC). </t>
  </si>
  <si>
    <t>Optometrists and Dispensing Opticians previously coded within this care setting were to be recoded using the new Occupation Codes S*W within the care setting 'Optometry' in the Other scientific, therapeutic &amp; technical staff group.</t>
  </si>
  <si>
    <t>NHS Occupation Codes to identify Osteopathy staff were introduced in June 2021 so data are included from the point at which they become available.</t>
  </si>
  <si>
    <t>NHS Occupation Codes to identify Prosthetics and Orthotics staff were introduced in June 2018 so data are included from the point at which they become available.</t>
  </si>
  <si>
    <t xml:space="preserve">Headcount totals are unlikely to equal the sum of components due to some staff working in more than one role. </t>
  </si>
  <si>
    <t>These data relate to the HCHS workforce directly employed in NHS Trusts and other core organisations who are paid.</t>
  </si>
  <si>
    <t xml:space="preserve"> ' - ' denotes zero</t>
  </si>
  <si>
    <t>Data quality</t>
  </si>
  <si>
    <t xml:space="preserve">NHS England seeks to minimise inaccuracies and the effect of missing and invalid data but responsibility for data accuracy lies with the organisations providing the data. </t>
  </si>
  <si>
    <t xml:space="preserve">Methods are continually being updated to improve data quality. Where changes impact on figures already published, this is assessed but unless it is significant at national level figures are not changed. </t>
  </si>
  <si>
    <t>Information relating to known issues that affect the NHS workforce can be found in the Data Quality Annex which accompanies the NHS Workforce Statistics publication series, and is updated monthly.</t>
  </si>
  <si>
    <t>Allied health professionals: % Ethnic minority categories &amp; not known</t>
  </si>
  <si>
    <t>Allied health professionals:  % Ethnic minority categories</t>
  </si>
  <si>
    <t>All NHS staff groups: % Ethnic minortity categories &amp; not known</t>
  </si>
  <si>
    <t>All NHS staff groups: % Ethnic minority categories</t>
  </si>
  <si>
    <t>Allied health professionals: % Not known</t>
  </si>
  <si>
    <t>Allied health professionals: % Ethnic minority ctaegories</t>
  </si>
  <si>
    <t>AHP staff: Not known</t>
  </si>
  <si>
    <t>AHP staff: Ethnic minority categories</t>
  </si>
  <si>
    <t>AHP staff: all ethnicities</t>
  </si>
  <si>
    <t>Allied health professionals staff: % Ethnic minority ctaegories</t>
  </si>
  <si>
    <t>CARE SETTING</t>
  </si>
  <si>
    <t>STAFF CATEGORY</t>
  </si>
  <si>
    <t>March 2019</t>
  </si>
  <si>
    <t>May 2026</t>
  </si>
  <si>
    <t>All HCHS staff</t>
  </si>
  <si>
    <t>All ethnic groups</t>
  </si>
  <si>
    <t>Staff group 1</t>
  </si>
  <si>
    <t>Staff group 2</t>
  </si>
  <si>
    <t>Care setting</t>
  </si>
  <si>
    <t>Ambulance staff</t>
  </si>
  <si>
    <t>Scientific, therapeutic &amp; technical staff</t>
  </si>
  <si>
    <t>Other scientific, therapeutic &amp; technical staff</t>
  </si>
  <si>
    <t>NHS Hospital and Community Health Services (HCHS): All HCHS staff and Allied Health Professionals (AHPs) by care setting and ethnic group, in NHS Trusts and other core organisations in England, as at 31 March 2019 and 31 May 2026, headcount &amp; percentage</t>
  </si>
  <si>
    <t>Ethnic minority groups</t>
  </si>
  <si>
    <t>Ethnic minority groups include the following ethnic groups: Asian or Asian British, Black or Black British, Mixed, Chinese, and Any Other Ethnic Group.</t>
  </si>
  <si>
    <t>Data have been rounded according to the following rules:</t>
  </si>
  <si>
    <t>Zeroes are unchanged</t>
  </si>
  <si>
    <t>All values greater than 0 and up to 7 (inclusive) are displayed as 5</t>
  </si>
  <si>
    <t>All other counts are rounded to the nearest 5</t>
  </si>
  <si>
    <t>All specified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</si>
</sst>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quot;-&quot;"/>
    <numFmt numFmtId="165" formatCode="0.0%"/>
    <numFmt numFmtId="166" formatCode="0.0%;\-0.0%;&quot;-&quot;"/>
  </numFmts>
  <fonts count="3" x14ac:knownFonts="1">
    <font>
      <sz val="11"/>
      <color theme="1"/>
      <name val="Aptos Narrow"/>
      <family val="2"/>
      <scheme val="minor"/>
    </font>
    <font>
      <sz val="11"/>
      <color theme="1"/>
      <name val="Aptos Narrow"/>
      <family val="2"/>
      <scheme val="minor"/>
    </font>
    <font>
      <sz val="8"/>
      <color theme="1"/>
      <name val="Arial"/>
      <family val="2"/>
    </font>
  </fonts>
  <fills count="2">
    <fill>
      <patternFill patternType="none"/>
    </fill>
    <fill>
      <patternFill patternType="gray125"/>
    </fill>
  </fills>
  <borders count="7">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s>
  <cellStyleXfs count="2">
    <xf numFmtId="0" fontId="0" fillId="0" borderId="0"/>
    <xf numFmtId="9" fontId="1" fillId="0" borderId="0" applyFont="0" applyFill="0" applyBorder="0" applyAlignment="0" applyProtection="0"/>
  </cellStyleXfs>
  <cellXfs count="24">
    <xf numFmtId="0" fontId="0" fillId="0" borderId="0" xfId="0"/>
    <xf numFmtId="0" fontId="2" fillId="0" borderId="0" xfId="0" applyFont="1"/>
    <xf numFmtId="164" fontId="2" fillId="0" borderId="0" xfId="0" applyNumberFormat="1" applyFont="1"/>
    <xf numFmtId="0" fontId="2" fillId="0" borderId="3" xfId="0" applyFont="1" applyBorder="1"/>
    <xf numFmtId="164" fontId="2" fillId="0" borderId="3" xfId="0" applyNumberFormat="1" applyFont="1" applyBorder="1"/>
    <xf numFmtId="165" fontId="2" fillId="0" borderId="0" xfId="1" applyNumberFormat="1" applyFont="1"/>
    <xf numFmtId="165" fontId="2" fillId="0" borderId="0" xfId="0" applyNumberFormat="1" applyFont="1"/>
    <xf numFmtId="17" fontId="2" fillId="0" borderId="0" xfId="0" applyNumberFormat="1" applyFont="1"/>
    <xf numFmtId="0" fontId="2" fillId="0" borderId="1" xfId="0" applyFont="1" applyBorder="1"/>
    <xf numFmtId="0" fontId="2" fillId="0" borderId="0" xfId="0" applyFont="1" applyAlignment="1">
      <alignment horizontal="right" wrapText="1"/>
    </xf>
    <xf numFmtId="0" fontId="2" fillId="0" borderId="3" xfId="0" applyFont="1" applyBorder="1" applyAlignment="1">
      <alignment horizontal="right" wrapText="1"/>
    </xf>
    <xf numFmtId="0" fontId="2" fillId="0" borderId="2" xfId="0" applyFont="1" applyBorder="1" applyAlignment="1">
      <alignment horizontal="right" wrapText="1"/>
    </xf>
    <xf numFmtId="166" fontId="2" fillId="0" borderId="0" xfId="1" applyNumberFormat="1" applyFont="1" applyFill="1" applyBorder="1"/>
    <xf numFmtId="166" fontId="2" fillId="0" borderId="0" xfId="0" applyNumberFormat="1" applyFont="1"/>
    <xf numFmtId="166" fontId="2" fillId="0" borderId="3" xfId="1" applyNumberFormat="1" applyFont="1" applyFill="1" applyBorder="1"/>
    <xf numFmtId="165" fontId="2" fillId="0" borderId="0" xfId="1" applyNumberFormat="1" applyFont="1" applyFill="1"/>
    <xf numFmtId="49" fontId="2" fillId="0" borderId="2" xfId="0" applyNumberFormat="1" applyFont="1" applyBorder="1" applyAlignment="1">
      <alignment horizontal="centerContinuous"/>
    </xf>
    <xf numFmtId="0" fontId="2" fillId="0" borderId="2" xfId="0" applyFont="1" applyBorder="1" applyAlignment="1">
      <alignment horizontal="centerContinuous"/>
    </xf>
    <xf numFmtId="0" fontId="2" fillId="0" borderId="3" xfId="0" applyFont="1" applyBorder="1" applyAlignment="1">
      <alignment horizontal="left" wrapText="1"/>
    </xf>
    <xf numFmtId="49" fontId="2" fillId="0" borderId="4" xfId="0" applyNumberFormat="1" applyFont="1" applyBorder="1" applyAlignment="1">
      <alignment horizontal="centerContinuous"/>
    </xf>
    <xf numFmtId="0" fontId="2" fillId="0" borderId="5" xfId="0" applyFont="1" applyBorder="1" applyAlignment="1">
      <alignment horizontal="right" wrapText="1"/>
    </xf>
    <xf numFmtId="164" fontId="2" fillId="0" borderId="6" xfId="0" applyNumberFormat="1" applyFont="1" applyBorder="1"/>
    <xf numFmtId="164" fontId="2" fillId="0" borderId="5" xfId="0" applyNumberFormat="1" applyFont="1" applyBorder="1"/>
    <xf numFmtId="0" fontId="2" fillId="0" borderId="0" xfId="0" applyFont="1" applyAlignment="1">
      <alignment horizontal="left" indent="1"/>
    </xf>
  </cellXfs>
  <cellStyles count="2">
    <cellStyle name="Normal" xfId="0" builtinId="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200" b="1" i="0" u="none" strike="noStrike" kern="1200" spc="0" baseline="0">
                <a:solidFill>
                  <a:sysClr val="windowText" lastClr="000000">
                    <a:lumMod val="65000"/>
                    <a:lumOff val="35000"/>
                  </a:sysClr>
                </a:solidFill>
              </a:rPr>
              <a:t>NHS Hospital and Community Health Services (HCHS): Annual Allied Health Professionals in Ethnic minority categories by care setting,  with comparator all staff group figures, </a:t>
            </a:r>
            <a:r>
              <a:rPr lang="en-US" sz="1200"/>
              <a:t>in NHS Trusts and other core organisations in England, March 2019,</a:t>
            </a:r>
            <a:r>
              <a:rPr lang="en-US" sz="1200" baseline="0"/>
              <a:t> </a:t>
            </a:r>
            <a:r>
              <a:rPr lang="en-US" sz="1200"/>
              <a:t>headcount</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v>Allied health professionals staff: % Ethnic minority ctaegories</c:v>
          </c:tx>
          <c:spPr>
            <a:solidFill>
              <a:schemeClr val="accent4">
                <a:tint val="50000"/>
              </a:schemeClr>
            </a:solidFill>
            <a:ln>
              <a:noFill/>
            </a:ln>
            <a:effectLst/>
          </c:spPr>
          <c:invertIfNegative val="0"/>
          <c:cat>
            <c:strRef>
              <c:f>'Graph data new'!$B$5:$B$17</c:f>
              <c:strCache>
                <c:ptCount val="13"/>
                <c:pt idx="0">
                  <c:v>All care settings</c:v>
                </c:pt>
                <c:pt idx="1">
                  <c:v>All ambulance care settings</c:v>
                </c:pt>
                <c:pt idx="2">
                  <c:v>Art/Music/Dramatherapy</c:v>
                </c:pt>
                <c:pt idx="3">
                  <c:v>Chiropody/Podiatry</c:v>
                </c:pt>
                <c:pt idx="4">
                  <c:v>Dietetics</c:v>
                </c:pt>
                <c:pt idx="5">
                  <c:v>Occupational Therapy</c:v>
                </c:pt>
                <c:pt idx="6">
                  <c:v>Operating Theatres</c:v>
                </c:pt>
                <c:pt idx="7">
                  <c:v>Orthoptics/Optics</c:v>
                </c:pt>
                <c:pt idx="8">
                  <c:v>Physiotherapy</c:v>
                </c:pt>
                <c:pt idx="9">
                  <c:v>Prosthetics and Orthotics</c:v>
                </c:pt>
                <c:pt idx="10">
                  <c:v>Radiography (diagnostic)</c:v>
                </c:pt>
                <c:pt idx="11">
                  <c:v>Radiography (therapeutic)</c:v>
                </c:pt>
                <c:pt idx="12">
                  <c:v>Speech &amp; Language Therapy</c:v>
                </c:pt>
              </c:strCache>
            </c:strRef>
          </c:cat>
          <c:val>
            <c:numRef>
              <c:f>'Graph data new'!$F$5:$F$17</c:f>
              <c:numCache>
                <c:formatCode>0.0%</c:formatCode>
                <c:ptCount val="13"/>
                <c:pt idx="0">
                  <c:v>0.10831016965398256</c:v>
                </c:pt>
                <c:pt idx="1">
                  <c:v>3.0838323353293413E-2</c:v>
                </c:pt>
                <c:pt idx="2">
                  <c:v>7.2072072072072071E-2</c:v>
                </c:pt>
                <c:pt idx="3">
                  <c:v>0.13354037267080746</c:v>
                </c:pt>
                <c:pt idx="4">
                  <c:v>0.11830131445904954</c:v>
                </c:pt>
                <c:pt idx="5">
                  <c:v>8.3167754754470621E-2</c:v>
                </c:pt>
                <c:pt idx="6" formatCode="0.0%;\-0.0%;&quot;-&quot;">
                  <c:v>0.11830131445904954</c:v>
                </c:pt>
                <c:pt idx="7">
                  <c:v>0.25503355704697989</c:v>
                </c:pt>
                <c:pt idx="8">
                  <c:v>9.2183052331946569E-2</c:v>
                </c:pt>
                <c:pt idx="9">
                  <c:v>0.18181818181818182</c:v>
                </c:pt>
                <c:pt idx="10">
                  <c:v>0.19705617302493242</c:v>
                </c:pt>
                <c:pt idx="11">
                  <c:v>0.19504132231404958</c:v>
                </c:pt>
                <c:pt idx="12">
                  <c:v>6.8988173455978977E-2</c:v>
                </c:pt>
              </c:numCache>
            </c:numRef>
          </c:val>
          <c:extLst>
            <c:ext xmlns:c16="http://schemas.microsoft.com/office/drawing/2014/chart" uri="{C3380CC4-5D6E-409C-BE32-E72D297353CC}">
              <c16:uniqueId val="{00000000-74B2-49B1-9FAB-1EB9DA0487F4}"/>
            </c:ext>
          </c:extLst>
        </c:ser>
        <c:ser>
          <c:idx val="1"/>
          <c:order val="1"/>
          <c:tx>
            <c:v>Allied health professionals: % Not known</c:v>
          </c:tx>
          <c:spPr>
            <a:solidFill>
              <a:schemeClr val="accent4">
                <a:tint val="70000"/>
              </a:schemeClr>
            </a:solidFill>
            <a:ln>
              <a:noFill/>
            </a:ln>
            <a:effectLst/>
          </c:spPr>
          <c:invertIfNegative val="0"/>
          <c:cat>
            <c:strRef>
              <c:f>'Graph data new'!$B$5:$B$17</c:f>
              <c:strCache>
                <c:ptCount val="13"/>
                <c:pt idx="0">
                  <c:v>All care settings</c:v>
                </c:pt>
                <c:pt idx="1">
                  <c:v>All ambulance care settings</c:v>
                </c:pt>
                <c:pt idx="2">
                  <c:v>Art/Music/Dramatherapy</c:v>
                </c:pt>
                <c:pt idx="3">
                  <c:v>Chiropody/Podiatry</c:v>
                </c:pt>
                <c:pt idx="4">
                  <c:v>Dietetics</c:v>
                </c:pt>
                <c:pt idx="5">
                  <c:v>Occupational Therapy</c:v>
                </c:pt>
                <c:pt idx="6">
                  <c:v>Operating Theatres</c:v>
                </c:pt>
                <c:pt idx="7">
                  <c:v>Orthoptics/Optics</c:v>
                </c:pt>
                <c:pt idx="8">
                  <c:v>Physiotherapy</c:v>
                </c:pt>
                <c:pt idx="9">
                  <c:v>Prosthetics and Orthotics</c:v>
                </c:pt>
                <c:pt idx="10">
                  <c:v>Radiography (diagnostic)</c:v>
                </c:pt>
                <c:pt idx="11">
                  <c:v>Radiography (therapeutic)</c:v>
                </c:pt>
                <c:pt idx="12">
                  <c:v>Speech &amp; Language Therapy</c:v>
                </c:pt>
              </c:strCache>
            </c:strRef>
          </c:cat>
          <c:val>
            <c:numRef>
              <c:f>'Graph data new'!$G$5:$G$17</c:f>
              <c:numCache>
                <c:formatCode>0.0%</c:formatCode>
                <c:ptCount val="13"/>
                <c:pt idx="0">
                  <c:v>3.3547397680437074E-2</c:v>
                </c:pt>
                <c:pt idx="1">
                  <c:v>3.1137724550898204E-2</c:v>
                </c:pt>
                <c:pt idx="2">
                  <c:v>1.8018018018018018E-2</c:v>
                </c:pt>
                <c:pt idx="3">
                  <c:v>4.192546583850932E-2</c:v>
                </c:pt>
                <c:pt idx="4">
                  <c:v>2.6289180990899899E-2</c:v>
                </c:pt>
                <c:pt idx="5">
                  <c:v>3.4061879080329267E-2</c:v>
                </c:pt>
                <c:pt idx="6" formatCode="0.0%;\-0.0%;&quot;-&quot;">
                  <c:v>2.6289180990899899E-2</c:v>
                </c:pt>
                <c:pt idx="7">
                  <c:v>3.5794183445190156E-2</c:v>
                </c:pt>
                <c:pt idx="8">
                  <c:v>3.04357346179111E-2</c:v>
                </c:pt>
                <c:pt idx="9">
                  <c:v>9.0909090909090912E-2</c:v>
                </c:pt>
                <c:pt idx="10">
                  <c:v>3.7548813457494744E-2</c:v>
                </c:pt>
                <c:pt idx="11">
                  <c:v>2.9752066115702479E-2</c:v>
                </c:pt>
                <c:pt idx="12">
                  <c:v>3.4165571616294348E-2</c:v>
                </c:pt>
              </c:numCache>
            </c:numRef>
          </c:val>
          <c:extLst>
            <c:ext xmlns:c16="http://schemas.microsoft.com/office/drawing/2014/chart" uri="{C3380CC4-5D6E-409C-BE32-E72D297353CC}">
              <c16:uniqueId val="{00000001-74B2-49B1-9FAB-1EB9DA0487F4}"/>
            </c:ext>
          </c:extLst>
        </c:ser>
        <c:dLbls>
          <c:showLegendKey val="0"/>
          <c:showVal val="0"/>
          <c:showCatName val="0"/>
          <c:showSerName val="0"/>
          <c:showPercent val="0"/>
          <c:showBubbleSize val="0"/>
        </c:dLbls>
        <c:gapWidth val="150"/>
        <c:overlap val="100"/>
        <c:axId val="1691357135"/>
        <c:axId val="1691355695"/>
      </c:barChart>
      <c:lineChart>
        <c:grouping val="standard"/>
        <c:varyColors val="0"/>
        <c:ser>
          <c:idx val="2"/>
          <c:order val="2"/>
          <c:tx>
            <c:v>All NHS staff groups: % Ethnic minority categories</c:v>
          </c:tx>
          <c:spPr>
            <a:ln w="28575" cap="rnd">
              <a:solidFill>
                <a:schemeClr val="accent4">
                  <a:tint val="90000"/>
                </a:schemeClr>
              </a:solidFill>
              <a:round/>
            </a:ln>
            <a:effectLst/>
          </c:spPr>
          <c:marker>
            <c:symbol val="none"/>
          </c:marker>
          <c:cat>
            <c:strRef>
              <c:f>'Graph data new'!$B$5:$B$17</c:f>
              <c:strCache>
                <c:ptCount val="13"/>
                <c:pt idx="0">
                  <c:v>All care settings</c:v>
                </c:pt>
                <c:pt idx="1">
                  <c:v>All ambulance care settings</c:v>
                </c:pt>
                <c:pt idx="2">
                  <c:v>Art/Music/Dramatherapy</c:v>
                </c:pt>
                <c:pt idx="3">
                  <c:v>Chiropody/Podiatry</c:v>
                </c:pt>
                <c:pt idx="4">
                  <c:v>Dietetics</c:v>
                </c:pt>
                <c:pt idx="5">
                  <c:v>Occupational Therapy</c:v>
                </c:pt>
                <c:pt idx="6">
                  <c:v>Operating Theatres</c:v>
                </c:pt>
                <c:pt idx="7">
                  <c:v>Orthoptics/Optics</c:v>
                </c:pt>
                <c:pt idx="8">
                  <c:v>Physiotherapy</c:v>
                </c:pt>
                <c:pt idx="9">
                  <c:v>Prosthetics and Orthotics</c:v>
                </c:pt>
                <c:pt idx="10">
                  <c:v>Radiography (diagnostic)</c:v>
                </c:pt>
                <c:pt idx="11">
                  <c:v>Radiography (therapeutic)</c:v>
                </c:pt>
                <c:pt idx="12">
                  <c:v>Speech &amp; Language Therapy</c:v>
                </c:pt>
              </c:strCache>
            </c:strRef>
          </c:cat>
          <c:val>
            <c:numRef>
              <c:f>'Graph data new'!$H$5:$H$17</c:f>
              <c:numCache>
                <c:formatCode>0.0%</c:formatCode>
                <c:ptCount val="13"/>
                <c:pt idx="0">
                  <c:v>0.19791447910440527</c:v>
                </c:pt>
                <c:pt idx="1">
                  <c:v>0.19791447910440527</c:v>
                </c:pt>
                <c:pt idx="2">
                  <c:v>0.19791447910440527</c:v>
                </c:pt>
                <c:pt idx="3">
                  <c:v>0.19791447910440527</c:v>
                </c:pt>
                <c:pt idx="4">
                  <c:v>0.19791447910440527</c:v>
                </c:pt>
                <c:pt idx="5">
                  <c:v>0.19791447910440527</c:v>
                </c:pt>
                <c:pt idx="6">
                  <c:v>0.19791447910440527</c:v>
                </c:pt>
                <c:pt idx="7">
                  <c:v>0.19791447910440527</c:v>
                </c:pt>
                <c:pt idx="8">
                  <c:v>0.19791447910440527</c:v>
                </c:pt>
                <c:pt idx="9">
                  <c:v>0.19791447910440527</c:v>
                </c:pt>
                <c:pt idx="10">
                  <c:v>0.19791447910440527</c:v>
                </c:pt>
                <c:pt idx="11">
                  <c:v>0.19791447910440527</c:v>
                </c:pt>
                <c:pt idx="12">
                  <c:v>0.19791447910440527</c:v>
                </c:pt>
              </c:numCache>
            </c:numRef>
          </c:val>
          <c:smooth val="0"/>
          <c:extLst>
            <c:ext xmlns:c16="http://schemas.microsoft.com/office/drawing/2014/chart" uri="{C3380CC4-5D6E-409C-BE32-E72D297353CC}">
              <c16:uniqueId val="{00000002-74B2-49B1-9FAB-1EB9DA0487F4}"/>
            </c:ext>
          </c:extLst>
        </c:ser>
        <c:ser>
          <c:idx val="3"/>
          <c:order val="3"/>
          <c:tx>
            <c:v>All NHS staff groups: % Ethnic minortity categories &amp; not known</c:v>
          </c:tx>
          <c:spPr>
            <a:ln w="28575" cap="rnd">
              <a:solidFill>
                <a:schemeClr val="accent4">
                  <a:shade val="90000"/>
                </a:schemeClr>
              </a:solidFill>
              <a:round/>
            </a:ln>
            <a:effectLst/>
          </c:spPr>
          <c:marker>
            <c:symbol val="none"/>
          </c:marker>
          <c:cat>
            <c:strRef>
              <c:f>'Graph data new'!$B$5:$B$17</c:f>
              <c:strCache>
                <c:ptCount val="13"/>
                <c:pt idx="0">
                  <c:v>All care settings</c:v>
                </c:pt>
                <c:pt idx="1">
                  <c:v>All ambulance care settings</c:v>
                </c:pt>
                <c:pt idx="2">
                  <c:v>Art/Music/Dramatherapy</c:v>
                </c:pt>
                <c:pt idx="3">
                  <c:v>Chiropody/Podiatry</c:v>
                </c:pt>
                <c:pt idx="4">
                  <c:v>Dietetics</c:v>
                </c:pt>
                <c:pt idx="5">
                  <c:v>Occupational Therapy</c:v>
                </c:pt>
                <c:pt idx="6">
                  <c:v>Operating Theatres</c:v>
                </c:pt>
                <c:pt idx="7">
                  <c:v>Orthoptics/Optics</c:v>
                </c:pt>
                <c:pt idx="8">
                  <c:v>Physiotherapy</c:v>
                </c:pt>
                <c:pt idx="9">
                  <c:v>Prosthetics and Orthotics</c:v>
                </c:pt>
                <c:pt idx="10">
                  <c:v>Radiography (diagnostic)</c:v>
                </c:pt>
                <c:pt idx="11">
                  <c:v>Radiography (therapeutic)</c:v>
                </c:pt>
                <c:pt idx="12">
                  <c:v>Speech &amp; Language Therapy</c:v>
                </c:pt>
              </c:strCache>
            </c:strRef>
          </c:cat>
          <c:val>
            <c:numRef>
              <c:f>'Graph data new'!$I$5:$I$17</c:f>
              <c:numCache>
                <c:formatCode>0.0%</c:formatCode>
                <c:ptCount val="13"/>
                <c:pt idx="0">
                  <c:v>0.24491543220845516</c:v>
                </c:pt>
                <c:pt idx="1">
                  <c:v>0.24491543220845516</c:v>
                </c:pt>
                <c:pt idx="2">
                  <c:v>0.24491543220845516</c:v>
                </c:pt>
                <c:pt idx="3">
                  <c:v>0.24491543220845516</c:v>
                </c:pt>
                <c:pt idx="4">
                  <c:v>0.24491543220845516</c:v>
                </c:pt>
                <c:pt idx="5">
                  <c:v>0.24491543220845516</c:v>
                </c:pt>
                <c:pt idx="6">
                  <c:v>0.24491543220845516</c:v>
                </c:pt>
                <c:pt idx="7">
                  <c:v>0.24491543220845516</c:v>
                </c:pt>
                <c:pt idx="8">
                  <c:v>0.24491543220845516</c:v>
                </c:pt>
                <c:pt idx="9">
                  <c:v>0.24491543220845516</c:v>
                </c:pt>
                <c:pt idx="10">
                  <c:v>0.24491543220845516</c:v>
                </c:pt>
                <c:pt idx="11">
                  <c:v>0.24491543220845516</c:v>
                </c:pt>
                <c:pt idx="12">
                  <c:v>0.24491543220845516</c:v>
                </c:pt>
              </c:numCache>
            </c:numRef>
          </c:val>
          <c:smooth val="0"/>
          <c:extLst>
            <c:ext xmlns:c16="http://schemas.microsoft.com/office/drawing/2014/chart" uri="{C3380CC4-5D6E-409C-BE32-E72D297353CC}">
              <c16:uniqueId val="{00000003-74B2-49B1-9FAB-1EB9DA0487F4}"/>
            </c:ext>
          </c:extLst>
        </c:ser>
        <c:ser>
          <c:idx val="4"/>
          <c:order val="4"/>
          <c:tx>
            <c:v>Allied health professionals:  % Ethnic minority categories</c:v>
          </c:tx>
          <c:spPr>
            <a:ln w="28575" cap="rnd">
              <a:solidFill>
                <a:schemeClr val="accent4">
                  <a:shade val="70000"/>
                </a:schemeClr>
              </a:solidFill>
              <a:round/>
            </a:ln>
            <a:effectLst/>
          </c:spPr>
          <c:marker>
            <c:symbol val="none"/>
          </c:marker>
          <c:cat>
            <c:strRef>
              <c:f>'Graph data new'!$B$5:$B$17</c:f>
              <c:strCache>
                <c:ptCount val="13"/>
                <c:pt idx="0">
                  <c:v>All care settings</c:v>
                </c:pt>
                <c:pt idx="1">
                  <c:v>All ambulance care settings</c:v>
                </c:pt>
                <c:pt idx="2">
                  <c:v>Art/Music/Dramatherapy</c:v>
                </c:pt>
                <c:pt idx="3">
                  <c:v>Chiropody/Podiatry</c:v>
                </c:pt>
                <c:pt idx="4">
                  <c:v>Dietetics</c:v>
                </c:pt>
                <c:pt idx="5">
                  <c:v>Occupational Therapy</c:v>
                </c:pt>
                <c:pt idx="6">
                  <c:v>Operating Theatres</c:v>
                </c:pt>
                <c:pt idx="7">
                  <c:v>Orthoptics/Optics</c:v>
                </c:pt>
                <c:pt idx="8">
                  <c:v>Physiotherapy</c:v>
                </c:pt>
                <c:pt idx="9">
                  <c:v>Prosthetics and Orthotics</c:v>
                </c:pt>
                <c:pt idx="10">
                  <c:v>Radiography (diagnostic)</c:v>
                </c:pt>
                <c:pt idx="11">
                  <c:v>Radiography (therapeutic)</c:v>
                </c:pt>
                <c:pt idx="12">
                  <c:v>Speech &amp; Language Therapy</c:v>
                </c:pt>
              </c:strCache>
            </c:strRef>
          </c:cat>
          <c:val>
            <c:numRef>
              <c:f>'Graph data new'!$J$5:$J$17</c:f>
              <c:numCache>
                <c:formatCode>0.0%</c:formatCode>
                <c:ptCount val="13"/>
                <c:pt idx="0">
                  <c:v>0.10831016965398256</c:v>
                </c:pt>
                <c:pt idx="1">
                  <c:v>0.10831016965398256</c:v>
                </c:pt>
                <c:pt idx="2">
                  <c:v>0.10831016965398256</c:v>
                </c:pt>
                <c:pt idx="3">
                  <c:v>0.10831016965398256</c:v>
                </c:pt>
                <c:pt idx="4">
                  <c:v>0.10831016965398256</c:v>
                </c:pt>
                <c:pt idx="5">
                  <c:v>0.10831016965398256</c:v>
                </c:pt>
                <c:pt idx="6">
                  <c:v>0.10831016965398256</c:v>
                </c:pt>
                <c:pt idx="7">
                  <c:v>0.10831016965398256</c:v>
                </c:pt>
                <c:pt idx="8">
                  <c:v>0.10831016965398256</c:v>
                </c:pt>
                <c:pt idx="9">
                  <c:v>0.10831016965398256</c:v>
                </c:pt>
                <c:pt idx="10">
                  <c:v>0.10831016965398256</c:v>
                </c:pt>
                <c:pt idx="11">
                  <c:v>0.10831016965398256</c:v>
                </c:pt>
                <c:pt idx="12">
                  <c:v>0.10831016965398256</c:v>
                </c:pt>
              </c:numCache>
            </c:numRef>
          </c:val>
          <c:smooth val="0"/>
          <c:extLst>
            <c:ext xmlns:c16="http://schemas.microsoft.com/office/drawing/2014/chart" uri="{C3380CC4-5D6E-409C-BE32-E72D297353CC}">
              <c16:uniqueId val="{00000004-74B2-49B1-9FAB-1EB9DA0487F4}"/>
            </c:ext>
          </c:extLst>
        </c:ser>
        <c:ser>
          <c:idx val="5"/>
          <c:order val="5"/>
          <c:tx>
            <c:v>Allied health professionals: % Ethnic minority categories &amp; not known</c:v>
          </c:tx>
          <c:spPr>
            <a:ln w="28575" cap="rnd">
              <a:solidFill>
                <a:schemeClr val="accent4">
                  <a:shade val="50000"/>
                </a:schemeClr>
              </a:solidFill>
              <a:round/>
            </a:ln>
            <a:effectLst/>
          </c:spPr>
          <c:marker>
            <c:symbol val="none"/>
          </c:marker>
          <c:cat>
            <c:strRef>
              <c:f>'Graph data new'!$B$5:$B$17</c:f>
              <c:strCache>
                <c:ptCount val="13"/>
                <c:pt idx="0">
                  <c:v>All care settings</c:v>
                </c:pt>
                <c:pt idx="1">
                  <c:v>All ambulance care settings</c:v>
                </c:pt>
                <c:pt idx="2">
                  <c:v>Art/Music/Dramatherapy</c:v>
                </c:pt>
                <c:pt idx="3">
                  <c:v>Chiropody/Podiatry</c:v>
                </c:pt>
                <c:pt idx="4">
                  <c:v>Dietetics</c:v>
                </c:pt>
                <c:pt idx="5">
                  <c:v>Occupational Therapy</c:v>
                </c:pt>
                <c:pt idx="6">
                  <c:v>Operating Theatres</c:v>
                </c:pt>
                <c:pt idx="7">
                  <c:v>Orthoptics/Optics</c:v>
                </c:pt>
                <c:pt idx="8">
                  <c:v>Physiotherapy</c:v>
                </c:pt>
                <c:pt idx="9">
                  <c:v>Prosthetics and Orthotics</c:v>
                </c:pt>
                <c:pt idx="10">
                  <c:v>Radiography (diagnostic)</c:v>
                </c:pt>
                <c:pt idx="11">
                  <c:v>Radiography (therapeutic)</c:v>
                </c:pt>
                <c:pt idx="12">
                  <c:v>Speech &amp; Language Therapy</c:v>
                </c:pt>
              </c:strCache>
            </c:strRef>
          </c:cat>
          <c:val>
            <c:numRef>
              <c:f>'Graph data new'!$K$5:$K$17</c:f>
              <c:numCache>
                <c:formatCode>0.0%</c:formatCode>
                <c:ptCount val="13"/>
                <c:pt idx="0">
                  <c:v>0.14185756733441962</c:v>
                </c:pt>
                <c:pt idx="1">
                  <c:v>0.14185756733441962</c:v>
                </c:pt>
                <c:pt idx="2">
                  <c:v>0.14185756733441962</c:v>
                </c:pt>
                <c:pt idx="3">
                  <c:v>0.14185756733441962</c:v>
                </c:pt>
                <c:pt idx="4">
                  <c:v>0.14185756733441962</c:v>
                </c:pt>
                <c:pt idx="5">
                  <c:v>0.14185756733441962</c:v>
                </c:pt>
                <c:pt idx="6">
                  <c:v>0.14185756733441962</c:v>
                </c:pt>
                <c:pt idx="7">
                  <c:v>0.14185756733441962</c:v>
                </c:pt>
                <c:pt idx="8">
                  <c:v>0.14185756733441962</c:v>
                </c:pt>
                <c:pt idx="9">
                  <c:v>0.14185756733441962</c:v>
                </c:pt>
                <c:pt idx="10">
                  <c:v>0.14185756733441962</c:v>
                </c:pt>
                <c:pt idx="11">
                  <c:v>0.14185756733441962</c:v>
                </c:pt>
                <c:pt idx="12">
                  <c:v>0.14185756733441962</c:v>
                </c:pt>
              </c:numCache>
            </c:numRef>
          </c:val>
          <c:smooth val="0"/>
          <c:extLst>
            <c:ext xmlns:c16="http://schemas.microsoft.com/office/drawing/2014/chart" uri="{C3380CC4-5D6E-409C-BE32-E72D297353CC}">
              <c16:uniqueId val="{00000005-74B2-49B1-9FAB-1EB9DA0487F4}"/>
            </c:ext>
          </c:extLst>
        </c:ser>
        <c:dLbls>
          <c:showLegendKey val="0"/>
          <c:showVal val="0"/>
          <c:showCatName val="0"/>
          <c:showSerName val="0"/>
          <c:showPercent val="0"/>
          <c:showBubbleSize val="0"/>
        </c:dLbls>
        <c:marker val="1"/>
        <c:smooth val="0"/>
        <c:axId val="1691357135"/>
        <c:axId val="1691355695"/>
      </c:lineChart>
      <c:catAx>
        <c:axId val="1691357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91355695"/>
        <c:crosses val="autoZero"/>
        <c:auto val="1"/>
        <c:lblAlgn val="ctr"/>
        <c:lblOffset val="100"/>
        <c:noMultiLvlLbl val="0"/>
      </c:catAx>
      <c:valAx>
        <c:axId val="1691355695"/>
        <c:scaling>
          <c:orientation val="minMax"/>
          <c:max val="0.5"/>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91357135"/>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200" b="1" i="0" u="none" strike="noStrike" kern="1200" spc="0" baseline="0">
                <a:solidFill>
                  <a:sysClr val="windowText" lastClr="000000">
                    <a:lumMod val="65000"/>
                    <a:lumOff val="35000"/>
                  </a:sysClr>
                </a:solidFill>
              </a:rPr>
              <a:t>NHS Hospital and Community Health Services (HCHS): Annual Allied Health Professionals in Ethnic minority categories by care setting, with comparator all staff group figures, in NHS Trusts and other core organisations in England, May 2026, headcount</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v>Allied health professionals: % Ethnic minority ctaegories</c:v>
          </c:tx>
          <c:spPr>
            <a:solidFill>
              <a:schemeClr val="accent4">
                <a:tint val="50000"/>
              </a:schemeClr>
            </a:solidFill>
            <a:ln>
              <a:noFill/>
            </a:ln>
            <a:effectLst/>
          </c:spPr>
          <c:invertIfNegative val="0"/>
          <c:cat>
            <c:strRef>
              <c:f>'Graph data new'!$B$23:$B$36</c:f>
              <c:strCache>
                <c:ptCount val="14"/>
                <c:pt idx="0">
                  <c:v>All care settings</c:v>
                </c:pt>
                <c:pt idx="1">
                  <c:v>All ambulance care settings</c:v>
                </c:pt>
                <c:pt idx="2">
                  <c:v>Art/Music/Dramatherapy</c:v>
                </c:pt>
                <c:pt idx="3">
                  <c:v>Chiropody/Podiatry</c:v>
                </c:pt>
                <c:pt idx="4">
                  <c:v>Dietetics</c:v>
                </c:pt>
                <c:pt idx="5">
                  <c:v>Occupational Therapy</c:v>
                </c:pt>
                <c:pt idx="6">
                  <c:v>Operating Theatres</c:v>
                </c:pt>
                <c:pt idx="7">
                  <c:v>Orthoptics</c:v>
                </c:pt>
                <c:pt idx="8">
                  <c:v>Osteopathy</c:v>
                </c:pt>
                <c:pt idx="9">
                  <c:v>Physiotherapy</c:v>
                </c:pt>
                <c:pt idx="10">
                  <c:v>Prosthetics and Orthotics</c:v>
                </c:pt>
                <c:pt idx="11">
                  <c:v>Radiography (diagnostic)</c:v>
                </c:pt>
                <c:pt idx="12">
                  <c:v>Radiography (therapeutic)</c:v>
                </c:pt>
                <c:pt idx="13">
                  <c:v>Speech &amp; Language Therapy</c:v>
                </c:pt>
              </c:strCache>
            </c:strRef>
          </c:cat>
          <c:val>
            <c:numRef>
              <c:f>'Graph data new'!$F$23:$F$36</c:f>
              <c:numCache>
                <c:formatCode>0.0%</c:formatCode>
                <c:ptCount val="14"/>
                <c:pt idx="0">
                  <c:v>0.19897728981801774</c:v>
                </c:pt>
                <c:pt idx="1">
                  <c:v>5.5377207062600318E-2</c:v>
                </c:pt>
                <c:pt idx="2">
                  <c:v>0.14285714285714285</c:v>
                </c:pt>
                <c:pt idx="3">
                  <c:v>0.20473773265651438</c:v>
                </c:pt>
                <c:pt idx="4">
                  <c:v>0.19497334348819498</c:v>
                </c:pt>
                <c:pt idx="5">
                  <c:v>0.16439339554917445</c:v>
                </c:pt>
                <c:pt idx="6">
                  <c:v>0.24248302618816683</c:v>
                </c:pt>
                <c:pt idx="7">
                  <c:v>0.375</c:v>
                </c:pt>
                <c:pt idx="8">
                  <c:v>0.14285714285714285</c:v>
                </c:pt>
                <c:pt idx="9">
                  <c:v>0.18026045236463331</c:v>
                </c:pt>
                <c:pt idx="10">
                  <c:v>0.15217391304347827</c:v>
                </c:pt>
                <c:pt idx="11">
                  <c:v>0.39750445632798576</c:v>
                </c:pt>
                <c:pt idx="12">
                  <c:v>0.30340136054421768</c:v>
                </c:pt>
                <c:pt idx="13">
                  <c:v>0.1266025641025641</c:v>
                </c:pt>
              </c:numCache>
            </c:numRef>
          </c:val>
          <c:extLst>
            <c:ext xmlns:c16="http://schemas.microsoft.com/office/drawing/2014/chart" uri="{C3380CC4-5D6E-409C-BE32-E72D297353CC}">
              <c16:uniqueId val="{00000000-334D-428D-9D19-E2618BBF8679}"/>
            </c:ext>
          </c:extLst>
        </c:ser>
        <c:ser>
          <c:idx val="1"/>
          <c:order val="1"/>
          <c:tx>
            <c:v>Allied health professionals: % Not known</c:v>
          </c:tx>
          <c:spPr>
            <a:solidFill>
              <a:schemeClr val="accent4">
                <a:tint val="70000"/>
              </a:schemeClr>
            </a:solidFill>
            <a:ln>
              <a:noFill/>
            </a:ln>
            <a:effectLst/>
          </c:spPr>
          <c:invertIfNegative val="0"/>
          <c:cat>
            <c:strRef>
              <c:f>'Graph data new'!$B$23:$B$36</c:f>
              <c:strCache>
                <c:ptCount val="14"/>
                <c:pt idx="0">
                  <c:v>All care settings</c:v>
                </c:pt>
                <c:pt idx="1">
                  <c:v>All ambulance care settings</c:v>
                </c:pt>
                <c:pt idx="2">
                  <c:v>Art/Music/Dramatherapy</c:v>
                </c:pt>
                <c:pt idx="3">
                  <c:v>Chiropody/Podiatry</c:v>
                </c:pt>
                <c:pt idx="4">
                  <c:v>Dietetics</c:v>
                </c:pt>
                <c:pt idx="5">
                  <c:v>Occupational Therapy</c:v>
                </c:pt>
                <c:pt idx="6">
                  <c:v>Operating Theatres</c:v>
                </c:pt>
                <c:pt idx="7">
                  <c:v>Orthoptics</c:v>
                </c:pt>
                <c:pt idx="8">
                  <c:v>Osteopathy</c:v>
                </c:pt>
                <c:pt idx="9">
                  <c:v>Physiotherapy</c:v>
                </c:pt>
                <c:pt idx="10">
                  <c:v>Prosthetics and Orthotics</c:v>
                </c:pt>
                <c:pt idx="11">
                  <c:v>Radiography (diagnostic)</c:v>
                </c:pt>
                <c:pt idx="12">
                  <c:v>Radiography (therapeutic)</c:v>
                </c:pt>
                <c:pt idx="13">
                  <c:v>Speech &amp; Language Therapy</c:v>
                </c:pt>
              </c:strCache>
            </c:strRef>
          </c:cat>
          <c:val>
            <c:numRef>
              <c:f>'Graph data new'!$G$23:$G$36</c:f>
              <c:numCache>
                <c:formatCode>0.0%</c:formatCode>
                <c:ptCount val="14"/>
                <c:pt idx="0">
                  <c:v>2.4289366822078509E-2</c:v>
                </c:pt>
                <c:pt idx="1">
                  <c:v>2.0064205457463884E-2</c:v>
                </c:pt>
                <c:pt idx="2">
                  <c:v>2.4844720496894408E-2</c:v>
                </c:pt>
                <c:pt idx="3">
                  <c:v>2.1996615905245348E-2</c:v>
                </c:pt>
                <c:pt idx="4">
                  <c:v>2.2086824067022087E-2</c:v>
                </c:pt>
                <c:pt idx="5">
                  <c:v>2.2254127781765973E-2</c:v>
                </c:pt>
                <c:pt idx="6">
                  <c:v>2.8128031037827354E-2</c:v>
                </c:pt>
                <c:pt idx="7">
                  <c:v>2.6785714285714284E-2</c:v>
                </c:pt>
                <c:pt idx="8">
                  <c:v>0.14285714285714285</c:v>
                </c:pt>
                <c:pt idx="9">
                  <c:v>2.0390678546949967E-2</c:v>
                </c:pt>
                <c:pt idx="10">
                  <c:v>8.6956521739130432E-2</c:v>
                </c:pt>
                <c:pt idx="11">
                  <c:v>3.3645276292335116E-2</c:v>
                </c:pt>
                <c:pt idx="12">
                  <c:v>2.4489795918367346E-2</c:v>
                </c:pt>
                <c:pt idx="13">
                  <c:v>2.564102564102564E-2</c:v>
                </c:pt>
              </c:numCache>
            </c:numRef>
          </c:val>
          <c:extLst>
            <c:ext xmlns:c16="http://schemas.microsoft.com/office/drawing/2014/chart" uri="{C3380CC4-5D6E-409C-BE32-E72D297353CC}">
              <c16:uniqueId val="{00000001-334D-428D-9D19-E2618BBF8679}"/>
            </c:ext>
          </c:extLst>
        </c:ser>
        <c:dLbls>
          <c:showLegendKey val="0"/>
          <c:showVal val="0"/>
          <c:showCatName val="0"/>
          <c:showSerName val="0"/>
          <c:showPercent val="0"/>
          <c:showBubbleSize val="0"/>
        </c:dLbls>
        <c:gapWidth val="150"/>
        <c:overlap val="100"/>
        <c:axId val="1221604607"/>
        <c:axId val="1221607967"/>
      </c:barChart>
      <c:lineChart>
        <c:grouping val="standard"/>
        <c:varyColors val="0"/>
        <c:ser>
          <c:idx val="2"/>
          <c:order val="2"/>
          <c:tx>
            <c:v>All NHS staff groups: % Ethnic minority categories</c:v>
          </c:tx>
          <c:spPr>
            <a:ln w="28575" cap="rnd">
              <a:solidFill>
                <a:schemeClr val="accent4">
                  <a:tint val="90000"/>
                </a:schemeClr>
              </a:solidFill>
              <a:round/>
            </a:ln>
            <a:effectLst/>
          </c:spPr>
          <c:marker>
            <c:symbol val="none"/>
          </c:marker>
          <c:cat>
            <c:strRef>
              <c:f>'Graph data new'!$B$23:$B$36</c:f>
              <c:strCache>
                <c:ptCount val="14"/>
                <c:pt idx="0">
                  <c:v>All care settings</c:v>
                </c:pt>
                <c:pt idx="1">
                  <c:v>All ambulance care settings</c:v>
                </c:pt>
                <c:pt idx="2">
                  <c:v>Art/Music/Dramatherapy</c:v>
                </c:pt>
                <c:pt idx="3">
                  <c:v>Chiropody/Podiatry</c:v>
                </c:pt>
                <c:pt idx="4">
                  <c:v>Dietetics</c:v>
                </c:pt>
                <c:pt idx="5">
                  <c:v>Occupational Therapy</c:v>
                </c:pt>
                <c:pt idx="6">
                  <c:v>Operating Theatres</c:v>
                </c:pt>
                <c:pt idx="7">
                  <c:v>Orthoptics</c:v>
                </c:pt>
                <c:pt idx="8">
                  <c:v>Osteopathy</c:v>
                </c:pt>
                <c:pt idx="9">
                  <c:v>Physiotherapy</c:v>
                </c:pt>
                <c:pt idx="10">
                  <c:v>Prosthetics and Orthotics</c:v>
                </c:pt>
                <c:pt idx="11">
                  <c:v>Radiography (diagnostic)</c:v>
                </c:pt>
                <c:pt idx="12">
                  <c:v>Radiography (therapeutic)</c:v>
                </c:pt>
                <c:pt idx="13">
                  <c:v>Speech &amp; Language Therapy</c:v>
                </c:pt>
              </c:strCache>
            </c:strRef>
          </c:cat>
          <c:val>
            <c:numRef>
              <c:f>'Graph data new'!$H$23:$H$36</c:f>
              <c:numCache>
                <c:formatCode>0.0%</c:formatCode>
                <c:ptCount val="14"/>
                <c:pt idx="0">
                  <c:v>0.32243218630065701</c:v>
                </c:pt>
                <c:pt idx="1">
                  <c:v>0.32243218630065701</c:v>
                </c:pt>
                <c:pt idx="2">
                  <c:v>0.32243218630065701</c:v>
                </c:pt>
                <c:pt idx="3">
                  <c:v>0.32243218630065701</c:v>
                </c:pt>
                <c:pt idx="4">
                  <c:v>0.32243218630065701</c:v>
                </c:pt>
                <c:pt idx="5">
                  <c:v>0.32243218630065701</c:v>
                </c:pt>
                <c:pt idx="6">
                  <c:v>0.32243218630065701</c:v>
                </c:pt>
                <c:pt idx="7">
                  <c:v>0.32243218630065701</c:v>
                </c:pt>
                <c:pt idx="8">
                  <c:v>0.32243218630065701</c:v>
                </c:pt>
                <c:pt idx="9">
                  <c:v>0.32243218630065701</c:v>
                </c:pt>
                <c:pt idx="10">
                  <c:v>0.32243218630065701</c:v>
                </c:pt>
                <c:pt idx="11">
                  <c:v>0.32243218630065701</c:v>
                </c:pt>
                <c:pt idx="12">
                  <c:v>0.32243218630065701</c:v>
                </c:pt>
                <c:pt idx="13">
                  <c:v>0.32243218630065701</c:v>
                </c:pt>
              </c:numCache>
            </c:numRef>
          </c:val>
          <c:smooth val="0"/>
          <c:extLst>
            <c:ext xmlns:c16="http://schemas.microsoft.com/office/drawing/2014/chart" uri="{C3380CC4-5D6E-409C-BE32-E72D297353CC}">
              <c16:uniqueId val="{00000002-334D-428D-9D19-E2618BBF8679}"/>
            </c:ext>
          </c:extLst>
        </c:ser>
        <c:ser>
          <c:idx val="3"/>
          <c:order val="3"/>
          <c:tx>
            <c:v>All NHS staff groups: % Ethnic minortity categories &amp; not known</c:v>
          </c:tx>
          <c:spPr>
            <a:ln w="28575" cap="rnd">
              <a:solidFill>
                <a:schemeClr val="accent4">
                  <a:shade val="90000"/>
                </a:schemeClr>
              </a:solidFill>
              <a:round/>
            </a:ln>
            <a:effectLst/>
          </c:spPr>
          <c:marker>
            <c:symbol val="none"/>
          </c:marker>
          <c:cat>
            <c:strRef>
              <c:f>'Graph data new'!$B$23:$B$36</c:f>
              <c:strCache>
                <c:ptCount val="14"/>
                <c:pt idx="0">
                  <c:v>All care settings</c:v>
                </c:pt>
                <c:pt idx="1">
                  <c:v>All ambulance care settings</c:v>
                </c:pt>
                <c:pt idx="2">
                  <c:v>Art/Music/Dramatherapy</c:v>
                </c:pt>
                <c:pt idx="3">
                  <c:v>Chiropody/Podiatry</c:v>
                </c:pt>
                <c:pt idx="4">
                  <c:v>Dietetics</c:v>
                </c:pt>
                <c:pt idx="5">
                  <c:v>Occupational Therapy</c:v>
                </c:pt>
                <c:pt idx="6">
                  <c:v>Operating Theatres</c:v>
                </c:pt>
                <c:pt idx="7">
                  <c:v>Orthoptics</c:v>
                </c:pt>
                <c:pt idx="8">
                  <c:v>Osteopathy</c:v>
                </c:pt>
                <c:pt idx="9">
                  <c:v>Physiotherapy</c:v>
                </c:pt>
                <c:pt idx="10">
                  <c:v>Prosthetics and Orthotics</c:v>
                </c:pt>
                <c:pt idx="11">
                  <c:v>Radiography (diagnostic)</c:v>
                </c:pt>
                <c:pt idx="12">
                  <c:v>Radiography (therapeutic)</c:v>
                </c:pt>
                <c:pt idx="13">
                  <c:v>Speech &amp; Language Therapy</c:v>
                </c:pt>
              </c:strCache>
            </c:strRef>
          </c:cat>
          <c:val>
            <c:numRef>
              <c:f>'Graph data new'!$I$23:$I$36</c:f>
              <c:numCache>
                <c:formatCode>0.0%</c:formatCode>
                <c:ptCount val="14"/>
                <c:pt idx="0">
                  <c:v>0.3580856046314968</c:v>
                </c:pt>
                <c:pt idx="1">
                  <c:v>0.3580856046314968</c:v>
                </c:pt>
                <c:pt idx="2">
                  <c:v>0.3580856046314968</c:v>
                </c:pt>
                <c:pt idx="3">
                  <c:v>0.3580856046314968</c:v>
                </c:pt>
                <c:pt idx="4">
                  <c:v>0.3580856046314968</c:v>
                </c:pt>
                <c:pt idx="5">
                  <c:v>0.3580856046314968</c:v>
                </c:pt>
                <c:pt idx="6">
                  <c:v>0.3580856046314968</c:v>
                </c:pt>
                <c:pt idx="7">
                  <c:v>0.3580856046314968</c:v>
                </c:pt>
                <c:pt idx="8">
                  <c:v>0.3580856046314968</c:v>
                </c:pt>
                <c:pt idx="9">
                  <c:v>0.3580856046314968</c:v>
                </c:pt>
                <c:pt idx="10">
                  <c:v>0.3580856046314968</c:v>
                </c:pt>
                <c:pt idx="11">
                  <c:v>0.3580856046314968</c:v>
                </c:pt>
                <c:pt idx="12">
                  <c:v>0.3580856046314968</c:v>
                </c:pt>
                <c:pt idx="13">
                  <c:v>0.3580856046314968</c:v>
                </c:pt>
              </c:numCache>
            </c:numRef>
          </c:val>
          <c:smooth val="0"/>
          <c:extLst>
            <c:ext xmlns:c16="http://schemas.microsoft.com/office/drawing/2014/chart" uri="{C3380CC4-5D6E-409C-BE32-E72D297353CC}">
              <c16:uniqueId val="{00000003-334D-428D-9D19-E2618BBF8679}"/>
            </c:ext>
          </c:extLst>
        </c:ser>
        <c:ser>
          <c:idx val="4"/>
          <c:order val="4"/>
          <c:tx>
            <c:v>Allied health professionals:  % Ethnic minority categories</c:v>
          </c:tx>
          <c:spPr>
            <a:ln w="28575" cap="rnd">
              <a:solidFill>
                <a:schemeClr val="accent4">
                  <a:shade val="70000"/>
                </a:schemeClr>
              </a:solidFill>
              <a:round/>
            </a:ln>
            <a:effectLst/>
          </c:spPr>
          <c:marker>
            <c:symbol val="none"/>
          </c:marker>
          <c:cat>
            <c:strRef>
              <c:f>'Graph data new'!$B$23:$B$36</c:f>
              <c:strCache>
                <c:ptCount val="14"/>
                <c:pt idx="0">
                  <c:v>All care settings</c:v>
                </c:pt>
                <c:pt idx="1">
                  <c:v>All ambulance care settings</c:v>
                </c:pt>
                <c:pt idx="2">
                  <c:v>Art/Music/Dramatherapy</c:v>
                </c:pt>
                <c:pt idx="3">
                  <c:v>Chiropody/Podiatry</c:v>
                </c:pt>
                <c:pt idx="4">
                  <c:v>Dietetics</c:v>
                </c:pt>
                <c:pt idx="5">
                  <c:v>Occupational Therapy</c:v>
                </c:pt>
                <c:pt idx="6">
                  <c:v>Operating Theatres</c:v>
                </c:pt>
                <c:pt idx="7">
                  <c:v>Orthoptics</c:v>
                </c:pt>
                <c:pt idx="8">
                  <c:v>Osteopathy</c:v>
                </c:pt>
                <c:pt idx="9">
                  <c:v>Physiotherapy</c:v>
                </c:pt>
                <c:pt idx="10">
                  <c:v>Prosthetics and Orthotics</c:v>
                </c:pt>
                <c:pt idx="11">
                  <c:v>Radiography (diagnostic)</c:v>
                </c:pt>
                <c:pt idx="12">
                  <c:v>Radiography (therapeutic)</c:v>
                </c:pt>
                <c:pt idx="13">
                  <c:v>Speech &amp; Language Therapy</c:v>
                </c:pt>
              </c:strCache>
            </c:strRef>
          </c:cat>
          <c:val>
            <c:numRef>
              <c:f>'Graph data new'!$J$23:$J$36</c:f>
              <c:numCache>
                <c:formatCode>0.0%</c:formatCode>
                <c:ptCount val="14"/>
                <c:pt idx="0">
                  <c:v>0.19897728981801774</c:v>
                </c:pt>
                <c:pt idx="1">
                  <c:v>0.19897728981801774</c:v>
                </c:pt>
                <c:pt idx="2">
                  <c:v>0.19897728981801774</c:v>
                </c:pt>
                <c:pt idx="3">
                  <c:v>0.19897728981801774</c:v>
                </c:pt>
                <c:pt idx="4">
                  <c:v>0.19897728981801774</c:v>
                </c:pt>
                <c:pt idx="5">
                  <c:v>0.19897728981801774</c:v>
                </c:pt>
                <c:pt idx="6">
                  <c:v>0.19897728981801774</c:v>
                </c:pt>
                <c:pt idx="7">
                  <c:v>0.19897728981801774</c:v>
                </c:pt>
                <c:pt idx="8">
                  <c:v>0.19897728981801774</c:v>
                </c:pt>
                <c:pt idx="9">
                  <c:v>0.19897728981801774</c:v>
                </c:pt>
                <c:pt idx="10">
                  <c:v>0.19897728981801774</c:v>
                </c:pt>
                <c:pt idx="11">
                  <c:v>0.19897728981801774</c:v>
                </c:pt>
                <c:pt idx="12">
                  <c:v>0.19897728981801774</c:v>
                </c:pt>
                <c:pt idx="13">
                  <c:v>0.19897728981801774</c:v>
                </c:pt>
              </c:numCache>
            </c:numRef>
          </c:val>
          <c:smooth val="0"/>
          <c:extLst>
            <c:ext xmlns:c16="http://schemas.microsoft.com/office/drawing/2014/chart" uri="{C3380CC4-5D6E-409C-BE32-E72D297353CC}">
              <c16:uniqueId val="{00000004-334D-428D-9D19-E2618BBF8679}"/>
            </c:ext>
          </c:extLst>
        </c:ser>
        <c:ser>
          <c:idx val="5"/>
          <c:order val="5"/>
          <c:tx>
            <c:v>Allied health professionals: % Ethnic minority categories &amp; not known</c:v>
          </c:tx>
          <c:spPr>
            <a:ln w="28575" cap="rnd">
              <a:solidFill>
                <a:schemeClr val="accent4">
                  <a:shade val="50000"/>
                </a:schemeClr>
              </a:solidFill>
              <a:round/>
            </a:ln>
            <a:effectLst/>
          </c:spPr>
          <c:marker>
            <c:symbol val="none"/>
          </c:marker>
          <c:cat>
            <c:strRef>
              <c:f>'Graph data new'!$B$23:$B$36</c:f>
              <c:strCache>
                <c:ptCount val="14"/>
                <c:pt idx="0">
                  <c:v>All care settings</c:v>
                </c:pt>
                <c:pt idx="1">
                  <c:v>All ambulance care settings</c:v>
                </c:pt>
                <c:pt idx="2">
                  <c:v>Art/Music/Dramatherapy</c:v>
                </c:pt>
                <c:pt idx="3">
                  <c:v>Chiropody/Podiatry</c:v>
                </c:pt>
                <c:pt idx="4">
                  <c:v>Dietetics</c:v>
                </c:pt>
                <c:pt idx="5">
                  <c:v>Occupational Therapy</c:v>
                </c:pt>
                <c:pt idx="6">
                  <c:v>Operating Theatres</c:v>
                </c:pt>
                <c:pt idx="7">
                  <c:v>Orthoptics</c:v>
                </c:pt>
                <c:pt idx="8">
                  <c:v>Osteopathy</c:v>
                </c:pt>
                <c:pt idx="9">
                  <c:v>Physiotherapy</c:v>
                </c:pt>
                <c:pt idx="10">
                  <c:v>Prosthetics and Orthotics</c:v>
                </c:pt>
                <c:pt idx="11">
                  <c:v>Radiography (diagnostic)</c:v>
                </c:pt>
                <c:pt idx="12">
                  <c:v>Radiography (therapeutic)</c:v>
                </c:pt>
                <c:pt idx="13">
                  <c:v>Speech &amp; Language Therapy</c:v>
                </c:pt>
              </c:strCache>
            </c:strRef>
          </c:cat>
          <c:val>
            <c:numRef>
              <c:f>'Graph data new'!$K$23:$K$36</c:f>
              <c:numCache>
                <c:formatCode>0.0%</c:formatCode>
                <c:ptCount val="14"/>
                <c:pt idx="0">
                  <c:v>0.22326665664009626</c:v>
                </c:pt>
                <c:pt idx="1">
                  <c:v>0.22326665664009626</c:v>
                </c:pt>
                <c:pt idx="2">
                  <c:v>0.22326665664009626</c:v>
                </c:pt>
                <c:pt idx="3">
                  <c:v>0.22326665664009626</c:v>
                </c:pt>
                <c:pt idx="4">
                  <c:v>0.22326665664009626</c:v>
                </c:pt>
                <c:pt idx="5">
                  <c:v>0.22326665664009626</c:v>
                </c:pt>
                <c:pt idx="6">
                  <c:v>0.22326665664009626</c:v>
                </c:pt>
                <c:pt idx="7">
                  <c:v>0.22326665664009626</c:v>
                </c:pt>
                <c:pt idx="8">
                  <c:v>0.22326665664009626</c:v>
                </c:pt>
                <c:pt idx="9">
                  <c:v>0.22326665664009626</c:v>
                </c:pt>
                <c:pt idx="10">
                  <c:v>0.22326665664009626</c:v>
                </c:pt>
                <c:pt idx="11">
                  <c:v>0.22326665664009626</c:v>
                </c:pt>
                <c:pt idx="12">
                  <c:v>0.22326665664009626</c:v>
                </c:pt>
                <c:pt idx="13">
                  <c:v>0.22326665664009626</c:v>
                </c:pt>
              </c:numCache>
            </c:numRef>
          </c:val>
          <c:smooth val="0"/>
          <c:extLst>
            <c:ext xmlns:c16="http://schemas.microsoft.com/office/drawing/2014/chart" uri="{C3380CC4-5D6E-409C-BE32-E72D297353CC}">
              <c16:uniqueId val="{00000005-334D-428D-9D19-E2618BBF8679}"/>
            </c:ext>
          </c:extLst>
        </c:ser>
        <c:dLbls>
          <c:showLegendKey val="0"/>
          <c:showVal val="0"/>
          <c:showCatName val="0"/>
          <c:showSerName val="0"/>
          <c:showPercent val="0"/>
          <c:showBubbleSize val="0"/>
        </c:dLbls>
        <c:marker val="1"/>
        <c:smooth val="0"/>
        <c:axId val="1221604607"/>
        <c:axId val="1221607967"/>
      </c:lineChart>
      <c:catAx>
        <c:axId val="1221604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1607967"/>
        <c:crosses val="autoZero"/>
        <c:auto val="1"/>
        <c:lblAlgn val="ctr"/>
        <c:lblOffset val="100"/>
        <c:noMultiLvlLbl val="0"/>
      </c:catAx>
      <c:valAx>
        <c:axId val="1221607967"/>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1604607"/>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4">
  <a:schemeClr val="accent4"/>
</cs:colorStyle>
</file>

<file path=xl/charts/colors2.xml><?xml version="1.0" encoding="utf-8"?>
<cs:colorStyle xmlns:cs="http://schemas.microsoft.com/office/drawing/2012/chartStyle" xmlns:a="http://schemas.openxmlformats.org/drawingml/2006/main" meth="withinLinearReversed" id="24">
  <a:schemeClr val="accent4"/>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199571</xdr:colOff>
      <xdr:row>0</xdr:row>
      <xdr:rowOff>163286</xdr:rowOff>
    </xdr:from>
    <xdr:to>
      <xdr:col>14</xdr:col>
      <xdr:colOff>399143</xdr:colOff>
      <xdr:row>25</xdr:row>
      <xdr:rowOff>163286</xdr:rowOff>
    </xdr:to>
    <xdr:graphicFrame macro="">
      <xdr:nvGraphicFramePr>
        <xdr:cNvPr id="2" name="March 2019 AHP comparison - Harry conditions">
          <a:extLst>
            <a:ext uri="{FF2B5EF4-FFF2-40B4-BE49-F238E27FC236}">
              <a16:creationId xmlns:a16="http://schemas.microsoft.com/office/drawing/2014/main" id="{8071AE82-066D-4ED2-B3D3-F52506AE6C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181428</xdr:colOff>
      <xdr:row>0</xdr:row>
      <xdr:rowOff>172356</xdr:rowOff>
    </xdr:from>
    <xdr:to>
      <xdr:col>14</xdr:col>
      <xdr:colOff>63500</xdr:colOff>
      <xdr:row>24</xdr:row>
      <xdr:rowOff>163085</xdr:rowOff>
    </xdr:to>
    <xdr:graphicFrame macro="">
      <xdr:nvGraphicFramePr>
        <xdr:cNvPr id="2" name="May 2026 AHP comparison - Harry conditions">
          <a:extLst>
            <a:ext uri="{FF2B5EF4-FFF2-40B4-BE49-F238E27FC236}">
              <a16:creationId xmlns:a16="http://schemas.microsoft.com/office/drawing/2014/main" id="{208F9451-60E3-48DF-BCE2-02D03E909C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3BF99-A3C8-46EA-902C-13B22E10C208}">
  <dimension ref="A1:M47"/>
  <sheetViews>
    <sheetView tabSelected="1" workbookViewId="0"/>
  </sheetViews>
  <sheetFormatPr defaultColWidth="8.7265625" defaultRowHeight="10" x14ac:dyDescent="0.2"/>
  <cols>
    <col min="1" max="1" width="28.1796875" style="1" bestFit="1" customWidth="1"/>
    <col min="2" max="2" width="32.453125" style="1" bestFit="1" customWidth="1"/>
    <col min="3" max="3" width="21.54296875" style="1" bestFit="1" customWidth="1"/>
    <col min="4" max="13" width="11.54296875" style="1" customWidth="1"/>
    <col min="14" max="16384" width="8.7265625" style="1"/>
  </cols>
  <sheetData>
    <row r="1" spans="1:13" x14ac:dyDescent="0.2">
      <c r="A1" s="1" t="s">
        <v>58</v>
      </c>
    </row>
    <row r="3" spans="1:13" x14ac:dyDescent="0.2">
      <c r="A3" s="8"/>
      <c r="B3" s="8"/>
      <c r="C3" s="8"/>
      <c r="D3" s="16" t="s">
        <v>48</v>
      </c>
      <c r="E3" s="17"/>
      <c r="F3" s="17"/>
      <c r="G3" s="17"/>
      <c r="H3" s="17"/>
      <c r="I3" s="19" t="s">
        <v>49</v>
      </c>
      <c r="J3" s="17"/>
      <c r="K3" s="17"/>
      <c r="L3" s="17"/>
      <c r="M3" s="17"/>
    </row>
    <row r="4" spans="1:13" s="9" customFormat="1" ht="30" x14ac:dyDescent="0.2">
      <c r="A4" s="18" t="s">
        <v>52</v>
      </c>
      <c r="B4" s="18" t="s">
        <v>53</v>
      </c>
      <c r="C4" s="18" t="s">
        <v>54</v>
      </c>
      <c r="D4" s="10" t="s">
        <v>51</v>
      </c>
      <c r="E4" s="10" t="s">
        <v>59</v>
      </c>
      <c r="F4" s="10" t="s">
        <v>0</v>
      </c>
      <c r="G4" s="10" t="s">
        <v>1</v>
      </c>
      <c r="H4" s="10" t="s">
        <v>2</v>
      </c>
      <c r="I4" s="20" t="s">
        <v>51</v>
      </c>
      <c r="J4" s="10" t="s">
        <v>59</v>
      </c>
      <c r="K4" s="10" t="s">
        <v>0</v>
      </c>
      <c r="L4" s="11" t="s">
        <v>1</v>
      </c>
      <c r="M4" s="11" t="s">
        <v>2</v>
      </c>
    </row>
    <row r="5" spans="1:13" x14ac:dyDescent="0.2">
      <c r="A5" s="1" t="s">
        <v>50</v>
      </c>
      <c r="B5" s="1" t="s">
        <v>50</v>
      </c>
      <c r="C5" s="1" t="s">
        <v>5</v>
      </c>
      <c r="D5" s="2">
        <v>1238060</v>
      </c>
      <c r="E5" s="2">
        <v>245030</v>
      </c>
      <c r="F5" s="2">
        <v>58190</v>
      </c>
      <c r="G5" s="12">
        <v>0.19791447910440527</v>
      </c>
      <c r="H5" s="12">
        <v>4.7000953104049885E-2</v>
      </c>
      <c r="I5" s="21">
        <v>1537300</v>
      </c>
      <c r="J5" s="2">
        <v>495675</v>
      </c>
      <c r="K5" s="2">
        <v>54810</v>
      </c>
      <c r="L5" s="12">
        <v>0.32243218630065701</v>
      </c>
      <c r="M5" s="12">
        <v>3.5653418330839785E-2</v>
      </c>
    </row>
    <row r="6" spans="1:13" x14ac:dyDescent="0.2">
      <c r="D6" s="2"/>
      <c r="E6" s="2"/>
      <c r="F6" s="2"/>
      <c r="G6" s="12"/>
      <c r="H6" s="12"/>
      <c r="I6" s="21"/>
      <c r="J6" s="2"/>
      <c r="K6" s="2"/>
      <c r="L6" s="12"/>
      <c r="M6" s="12"/>
    </row>
    <row r="7" spans="1:13" x14ac:dyDescent="0.2">
      <c r="A7" s="1" t="s">
        <v>65</v>
      </c>
      <c r="B7" s="1" t="s">
        <v>65</v>
      </c>
      <c r="C7" s="1" t="s">
        <v>5</v>
      </c>
      <c r="D7" s="2">
        <v>104330</v>
      </c>
      <c r="E7" s="2">
        <v>11300</v>
      </c>
      <c r="F7" s="2">
        <v>3500</v>
      </c>
      <c r="G7" s="12">
        <v>0.10831016965398256</v>
      </c>
      <c r="H7" s="12">
        <v>3.3547397680437074E-2</v>
      </c>
      <c r="I7" s="21">
        <v>132980</v>
      </c>
      <c r="J7" s="2">
        <v>26460</v>
      </c>
      <c r="K7" s="2">
        <v>3230</v>
      </c>
      <c r="L7" s="12">
        <v>0.19897728981801774</v>
      </c>
      <c r="M7" s="12">
        <v>2.4289366822078509E-2</v>
      </c>
    </row>
    <row r="8" spans="1:13" x14ac:dyDescent="0.2">
      <c r="A8" s="1" t="s">
        <v>56</v>
      </c>
      <c r="B8" s="1" t="s">
        <v>4</v>
      </c>
      <c r="C8" s="1" t="s">
        <v>7</v>
      </c>
      <c r="D8" s="2">
        <v>555</v>
      </c>
      <c r="E8" s="2">
        <v>40</v>
      </c>
      <c r="F8" s="2">
        <v>10</v>
      </c>
      <c r="G8" s="12">
        <v>7.2072072072072071E-2</v>
      </c>
      <c r="H8" s="12">
        <v>1.8018018018018018E-2</v>
      </c>
      <c r="I8" s="21">
        <v>805</v>
      </c>
      <c r="J8" s="2">
        <v>115</v>
      </c>
      <c r="K8" s="2">
        <v>20</v>
      </c>
      <c r="L8" s="12">
        <v>0.14285714285714285</v>
      </c>
      <c r="M8" s="12">
        <v>2.4844720496894408E-2</v>
      </c>
    </row>
    <row r="9" spans="1:13" x14ac:dyDescent="0.2">
      <c r="A9" s="1" t="s">
        <v>56</v>
      </c>
      <c r="B9" s="1" t="s">
        <v>4</v>
      </c>
      <c r="C9" s="1" t="s">
        <v>8</v>
      </c>
      <c r="D9" s="2">
        <v>3220</v>
      </c>
      <c r="E9" s="2">
        <v>430</v>
      </c>
      <c r="F9" s="2">
        <v>135</v>
      </c>
      <c r="G9" s="12">
        <v>0.13354037267080746</v>
      </c>
      <c r="H9" s="12">
        <v>4.192546583850932E-2</v>
      </c>
      <c r="I9" s="21">
        <v>2955</v>
      </c>
      <c r="J9" s="2">
        <v>605</v>
      </c>
      <c r="K9" s="2">
        <v>65</v>
      </c>
      <c r="L9" s="12">
        <v>0.20473773265651438</v>
      </c>
      <c r="M9" s="12">
        <v>2.1996615905245348E-2</v>
      </c>
    </row>
    <row r="10" spans="1:13" x14ac:dyDescent="0.2">
      <c r="A10" s="1" t="s">
        <v>56</v>
      </c>
      <c r="B10" s="1" t="s">
        <v>4</v>
      </c>
      <c r="C10" s="1" t="s">
        <v>9</v>
      </c>
      <c r="D10" s="2">
        <v>4945</v>
      </c>
      <c r="E10" s="2">
        <v>585</v>
      </c>
      <c r="F10" s="2">
        <v>130</v>
      </c>
      <c r="G10" s="12">
        <v>0.11830131445904954</v>
      </c>
      <c r="H10" s="12">
        <v>2.6289180990899899E-2</v>
      </c>
      <c r="I10" s="21">
        <v>6565</v>
      </c>
      <c r="J10" s="2">
        <v>1280</v>
      </c>
      <c r="K10" s="2">
        <v>145</v>
      </c>
      <c r="L10" s="12">
        <v>0.19497334348819498</v>
      </c>
      <c r="M10" s="12">
        <v>2.2086824067022087E-2</v>
      </c>
    </row>
    <row r="11" spans="1:13" x14ac:dyDescent="0.2">
      <c r="A11" s="1" t="s">
        <v>56</v>
      </c>
      <c r="B11" s="1" t="s">
        <v>4</v>
      </c>
      <c r="C11" s="1" t="s">
        <v>10</v>
      </c>
      <c r="D11" s="2">
        <v>17615</v>
      </c>
      <c r="E11" s="2">
        <v>1465</v>
      </c>
      <c r="F11" s="2">
        <v>600</v>
      </c>
      <c r="G11" s="12">
        <v>8.3167754754470621E-2</v>
      </c>
      <c r="H11" s="12">
        <v>3.4061879080329267E-2</v>
      </c>
      <c r="I11" s="21">
        <v>20895</v>
      </c>
      <c r="J11" s="2">
        <v>3435</v>
      </c>
      <c r="K11" s="2">
        <v>465</v>
      </c>
      <c r="L11" s="12">
        <v>0.16439339554917445</v>
      </c>
      <c r="M11" s="12">
        <v>2.2254127781765973E-2</v>
      </c>
    </row>
    <row r="12" spans="1:13" x14ac:dyDescent="0.2">
      <c r="A12" s="1" t="s">
        <v>56</v>
      </c>
      <c r="B12" s="1" t="s">
        <v>4</v>
      </c>
      <c r="C12" s="1" t="s">
        <v>12</v>
      </c>
      <c r="D12" s="2">
        <v>0</v>
      </c>
      <c r="E12" s="2">
        <v>0</v>
      </c>
      <c r="F12" s="2">
        <v>0</v>
      </c>
      <c r="G12" s="13">
        <v>0</v>
      </c>
      <c r="H12" s="13">
        <v>0</v>
      </c>
      <c r="I12" s="21">
        <v>1680</v>
      </c>
      <c r="J12" s="2">
        <v>630</v>
      </c>
      <c r="K12" s="2">
        <v>45</v>
      </c>
      <c r="L12" s="12">
        <v>0.375</v>
      </c>
      <c r="M12" s="12">
        <v>2.6785714285714284E-2</v>
      </c>
    </row>
    <row r="13" spans="1:13" x14ac:dyDescent="0.2">
      <c r="A13" s="1" t="s">
        <v>56</v>
      </c>
      <c r="B13" s="1" t="s">
        <v>4</v>
      </c>
      <c r="C13" s="1" t="s">
        <v>13</v>
      </c>
      <c r="D13" s="2">
        <v>2235</v>
      </c>
      <c r="E13" s="2">
        <v>570</v>
      </c>
      <c r="F13" s="2">
        <v>80</v>
      </c>
      <c r="G13" s="12">
        <v>0.25503355704697989</v>
      </c>
      <c r="H13" s="12">
        <v>3.5794183445190156E-2</v>
      </c>
      <c r="I13" s="21">
        <v>0</v>
      </c>
      <c r="J13" s="2">
        <v>0</v>
      </c>
      <c r="K13" s="2">
        <v>0</v>
      </c>
      <c r="L13" s="13">
        <v>0</v>
      </c>
      <c r="M13" s="13">
        <v>0</v>
      </c>
    </row>
    <row r="14" spans="1:13" x14ac:dyDescent="0.2">
      <c r="A14" s="1" t="s">
        <v>56</v>
      </c>
      <c r="B14" s="1" t="s">
        <v>4</v>
      </c>
      <c r="C14" s="1" t="s">
        <v>14</v>
      </c>
      <c r="D14" s="2">
        <v>0</v>
      </c>
      <c r="E14" s="2">
        <v>0</v>
      </c>
      <c r="F14" s="2">
        <v>0</v>
      </c>
      <c r="G14" s="13">
        <v>0</v>
      </c>
      <c r="H14" s="13">
        <v>0</v>
      </c>
      <c r="I14" s="21">
        <v>35</v>
      </c>
      <c r="J14" s="2">
        <v>5</v>
      </c>
      <c r="K14" s="2">
        <v>5</v>
      </c>
      <c r="L14" s="12">
        <v>0.14285714285714285</v>
      </c>
      <c r="M14" s="12">
        <v>0.14285714285714285</v>
      </c>
    </row>
    <row r="15" spans="1:13" x14ac:dyDescent="0.2">
      <c r="A15" s="1" t="s">
        <v>56</v>
      </c>
      <c r="B15" s="1" t="s">
        <v>4</v>
      </c>
      <c r="C15" s="1" t="s">
        <v>15</v>
      </c>
      <c r="D15" s="2">
        <v>22835</v>
      </c>
      <c r="E15" s="2">
        <v>2105</v>
      </c>
      <c r="F15" s="2">
        <v>695</v>
      </c>
      <c r="G15" s="12">
        <v>9.2183052331946569E-2</v>
      </c>
      <c r="H15" s="12">
        <v>3.04357346179111E-2</v>
      </c>
      <c r="I15" s="21">
        <v>29180</v>
      </c>
      <c r="J15" s="2">
        <v>5260</v>
      </c>
      <c r="K15" s="2">
        <v>595</v>
      </c>
      <c r="L15" s="12">
        <v>0.18026045236463331</v>
      </c>
      <c r="M15" s="12">
        <v>2.0390678546949967E-2</v>
      </c>
    </row>
    <row r="16" spans="1:13" x14ac:dyDescent="0.2">
      <c r="A16" s="1" t="s">
        <v>56</v>
      </c>
      <c r="B16" s="1" t="s">
        <v>4</v>
      </c>
      <c r="C16" s="1" t="s">
        <v>16</v>
      </c>
      <c r="D16" s="2">
        <v>55</v>
      </c>
      <c r="E16" s="2">
        <v>10</v>
      </c>
      <c r="F16" s="2">
        <v>5</v>
      </c>
      <c r="G16" s="12">
        <v>0.18181818181818182</v>
      </c>
      <c r="H16" s="12">
        <v>9.0909090909090912E-2</v>
      </c>
      <c r="I16" s="21">
        <v>230</v>
      </c>
      <c r="J16" s="2">
        <v>35</v>
      </c>
      <c r="K16" s="2">
        <v>20</v>
      </c>
      <c r="L16" s="12">
        <v>0.15217391304347827</v>
      </c>
      <c r="M16" s="12">
        <v>8.6956521739130432E-2</v>
      </c>
    </row>
    <row r="17" spans="1:13" x14ac:dyDescent="0.2">
      <c r="A17" s="1" t="s">
        <v>56</v>
      </c>
      <c r="B17" s="1" t="s">
        <v>4</v>
      </c>
      <c r="C17" s="1" t="s">
        <v>17</v>
      </c>
      <c r="D17" s="2">
        <v>16645</v>
      </c>
      <c r="E17" s="2">
        <v>3280</v>
      </c>
      <c r="F17" s="2">
        <v>625</v>
      </c>
      <c r="G17" s="12">
        <v>0.19705617302493242</v>
      </c>
      <c r="H17" s="12">
        <v>3.7548813457494744E-2</v>
      </c>
      <c r="I17" s="21">
        <v>22440</v>
      </c>
      <c r="J17" s="2">
        <v>8920</v>
      </c>
      <c r="K17" s="2">
        <v>755</v>
      </c>
      <c r="L17" s="12">
        <v>0.39750445632798576</v>
      </c>
      <c r="M17" s="12">
        <v>3.3645276292335116E-2</v>
      </c>
    </row>
    <row r="18" spans="1:13" x14ac:dyDescent="0.2">
      <c r="A18" s="1" t="s">
        <v>56</v>
      </c>
      <c r="B18" s="1" t="s">
        <v>4</v>
      </c>
      <c r="C18" s="1" t="s">
        <v>18</v>
      </c>
      <c r="D18" s="2">
        <v>3025</v>
      </c>
      <c r="E18" s="2">
        <v>590</v>
      </c>
      <c r="F18" s="2">
        <v>90</v>
      </c>
      <c r="G18" s="12">
        <v>0.19504132231404958</v>
      </c>
      <c r="H18" s="12">
        <v>2.9752066115702479E-2</v>
      </c>
      <c r="I18" s="21">
        <v>3675</v>
      </c>
      <c r="J18" s="2">
        <v>1115</v>
      </c>
      <c r="K18" s="2">
        <v>90</v>
      </c>
      <c r="L18" s="12">
        <v>0.30340136054421768</v>
      </c>
      <c r="M18" s="12">
        <v>2.4489795918367346E-2</v>
      </c>
    </row>
    <row r="19" spans="1:13" x14ac:dyDescent="0.2">
      <c r="A19" s="1" t="s">
        <v>56</v>
      </c>
      <c r="B19" s="1" t="s">
        <v>4</v>
      </c>
      <c r="C19" s="1" t="s">
        <v>19</v>
      </c>
      <c r="D19" s="2">
        <v>7610</v>
      </c>
      <c r="E19" s="2">
        <v>525</v>
      </c>
      <c r="F19" s="2">
        <v>260</v>
      </c>
      <c r="G19" s="12">
        <v>6.8988173455978977E-2</v>
      </c>
      <c r="H19" s="12">
        <v>3.4165571616294348E-2</v>
      </c>
      <c r="I19" s="21">
        <v>9360</v>
      </c>
      <c r="J19" s="2">
        <v>1185</v>
      </c>
      <c r="K19" s="2">
        <v>240</v>
      </c>
      <c r="L19" s="12">
        <v>0.1266025641025641</v>
      </c>
      <c r="M19" s="12">
        <v>2.564102564102564E-2</v>
      </c>
    </row>
    <row r="20" spans="1:13" x14ac:dyDescent="0.2">
      <c r="A20" s="1" t="s">
        <v>56</v>
      </c>
      <c r="B20" s="1" t="s">
        <v>4</v>
      </c>
      <c r="C20" s="1" t="s">
        <v>11</v>
      </c>
      <c r="D20" s="2">
        <v>0</v>
      </c>
      <c r="E20" s="2">
        <v>0</v>
      </c>
      <c r="F20" s="2">
        <v>0</v>
      </c>
      <c r="G20" s="13">
        <v>0</v>
      </c>
      <c r="H20" s="13">
        <v>0</v>
      </c>
      <c r="I20" s="21">
        <v>10310</v>
      </c>
      <c r="J20" s="2">
        <v>2500</v>
      </c>
      <c r="K20" s="2">
        <v>290</v>
      </c>
      <c r="L20" s="12">
        <v>0.24248302618816683</v>
      </c>
      <c r="M20" s="12">
        <v>2.8128031037827354E-2</v>
      </c>
    </row>
    <row r="21" spans="1:13" x14ac:dyDescent="0.2">
      <c r="A21" s="1" t="s">
        <v>56</v>
      </c>
      <c r="B21" s="1" t="s">
        <v>57</v>
      </c>
      <c r="C21" s="1" t="s">
        <v>11</v>
      </c>
      <c r="D21" s="2">
        <v>8950</v>
      </c>
      <c r="E21" s="2">
        <v>1185</v>
      </c>
      <c r="F21" s="2">
        <v>350</v>
      </c>
      <c r="G21" s="13">
        <v>0.13240223463687151</v>
      </c>
      <c r="H21" s="13">
        <v>3.9106145251396648E-2</v>
      </c>
      <c r="I21" s="21">
        <v>0</v>
      </c>
      <c r="J21" s="2">
        <v>0</v>
      </c>
      <c r="K21" s="2">
        <v>0</v>
      </c>
      <c r="L21" s="12">
        <v>0</v>
      </c>
      <c r="M21" s="12">
        <v>0</v>
      </c>
    </row>
    <row r="22" spans="1:13" x14ac:dyDescent="0.2">
      <c r="A22" s="3" t="s">
        <v>55</v>
      </c>
      <c r="B22" s="3" t="s">
        <v>55</v>
      </c>
      <c r="C22" s="3" t="s">
        <v>5</v>
      </c>
      <c r="D22" s="4">
        <v>16700</v>
      </c>
      <c r="E22" s="4">
        <v>515</v>
      </c>
      <c r="F22" s="4">
        <v>520</v>
      </c>
      <c r="G22" s="14">
        <v>3.0838323353293413E-2</v>
      </c>
      <c r="H22" s="14">
        <v>3.1137724550898204E-2</v>
      </c>
      <c r="I22" s="22">
        <v>24920</v>
      </c>
      <c r="J22" s="4">
        <v>1380</v>
      </c>
      <c r="K22" s="4">
        <v>500</v>
      </c>
      <c r="L22" s="14">
        <v>5.5377207062600318E-2</v>
      </c>
      <c r="M22" s="14">
        <v>2.0064205457463884E-2</v>
      </c>
    </row>
    <row r="23" spans="1:13" x14ac:dyDescent="0.2">
      <c r="D23" s="2"/>
      <c r="E23" s="2"/>
      <c r="F23" s="2"/>
      <c r="G23" s="15"/>
      <c r="H23" s="15"/>
      <c r="I23" s="2"/>
      <c r="J23" s="2"/>
      <c r="K23" s="2"/>
      <c r="L23" s="15"/>
      <c r="M23" s="15"/>
    </row>
    <row r="24" spans="1:13" x14ac:dyDescent="0.2">
      <c r="A24" s="1" t="s">
        <v>20</v>
      </c>
    </row>
    <row r="25" spans="1:13" x14ac:dyDescent="0.2">
      <c r="A25" s="1" t="s">
        <v>21</v>
      </c>
    </row>
    <row r="27" spans="1:13" x14ac:dyDescent="0.2">
      <c r="A27" s="1" t="s">
        <v>22</v>
      </c>
    </row>
    <row r="28" spans="1:13" x14ac:dyDescent="0.2">
      <c r="A28" s="1" t="s">
        <v>60</v>
      </c>
    </row>
    <row r="29" spans="1:13" x14ac:dyDescent="0.2">
      <c r="A29" s="1" t="s">
        <v>23</v>
      </c>
    </row>
    <row r="30" spans="1:13" x14ac:dyDescent="0.2">
      <c r="A30" s="1" t="s">
        <v>24</v>
      </c>
    </row>
    <row r="31" spans="1:13" x14ac:dyDescent="0.2">
      <c r="A31" s="1" t="s">
        <v>25</v>
      </c>
    </row>
    <row r="32" spans="1:13" x14ac:dyDescent="0.2">
      <c r="A32" s="1" t="s">
        <v>26</v>
      </c>
    </row>
    <row r="33" spans="1:1" x14ac:dyDescent="0.2">
      <c r="A33" s="1" t="s">
        <v>27</v>
      </c>
    </row>
    <row r="34" spans="1:1" x14ac:dyDescent="0.2">
      <c r="A34" s="1" t="s">
        <v>28</v>
      </c>
    </row>
    <row r="35" spans="1:1" x14ac:dyDescent="0.2">
      <c r="A35" s="1" t="s">
        <v>29</v>
      </c>
    </row>
    <row r="36" spans="1:1" x14ac:dyDescent="0.2">
      <c r="A36" s="1" t="s">
        <v>30</v>
      </c>
    </row>
    <row r="38" spans="1:1" x14ac:dyDescent="0.2">
      <c r="A38" s="1" t="s">
        <v>61</v>
      </c>
    </row>
    <row r="39" spans="1:1" x14ac:dyDescent="0.2">
      <c r="A39" s="23" t="s">
        <v>62</v>
      </c>
    </row>
    <row r="40" spans="1:1" x14ac:dyDescent="0.2">
      <c r="A40" s="23" t="s">
        <v>63</v>
      </c>
    </row>
    <row r="41" spans="1:1" x14ac:dyDescent="0.2">
      <c r="A41" s="23" t="s">
        <v>64</v>
      </c>
    </row>
    <row r="42" spans="1:1" x14ac:dyDescent="0.2">
      <c r="A42" s="1" t="s">
        <v>31</v>
      </c>
    </row>
    <row r="44" spans="1:1" x14ac:dyDescent="0.2">
      <c r="A44" s="1" t="s">
        <v>32</v>
      </c>
    </row>
    <row r="45" spans="1:1" x14ac:dyDescent="0.2">
      <c r="A45" s="1" t="s">
        <v>33</v>
      </c>
    </row>
    <row r="46" spans="1:1" x14ac:dyDescent="0.2">
      <c r="A46" s="1" t="s">
        <v>34</v>
      </c>
    </row>
    <row r="47" spans="1:1" x14ac:dyDescent="0.2">
      <c r="A47" s="1" t="s">
        <v>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4C4F6-3C30-4D8F-8D50-9235FB1A81F4}">
  <dimension ref="A1:K38"/>
  <sheetViews>
    <sheetView workbookViewId="0">
      <selection activeCell="F9" sqref="F9"/>
    </sheetView>
  </sheetViews>
  <sheetFormatPr defaultColWidth="8.7265625" defaultRowHeight="10" x14ac:dyDescent="0.2"/>
  <cols>
    <col min="1" max="1" width="15.26953125" style="1" bestFit="1" customWidth="1"/>
    <col min="2" max="2" width="23.453125" style="1" bestFit="1" customWidth="1"/>
    <col min="3" max="3" width="11.7265625" style="1" bestFit="1" customWidth="1"/>
    <col min="4" max="4" width="22" style="1" bestFit="1" customWidth="1"/>
    <col min="5" max="5" width="9.26953125" style="1" bestFit="1" customWidth="1"/>
    <col min="6" max="6" width="23.81640625" style="1" bestFit="1" customWidth="1"/>
    <col min="7" max="7" width="11.1796875" style="1" bestFit="1" customWidth="1"/>
    <col min="8" max="8" width="30.453125" style="1" bestFit="1" customWidth="1"/>
    <col min="9" max="9" width="41.26953125" style="1" bestFit="1" customWidth="1"/>
    <col min="10" max="10" width="31.1796875" style="1" bestFit="1" customWidth="1"/>
    <col min="11" max="11" width="41.54296875" style="1" bestFit="1" customWidth="1"/>
    <col min="12" max="16384" width="8.7265625" style="1"/>
  </cols>
  <sheetData>
    <row r="1" spans="1:11" x14ac:dyDescent="0.2">
      <c r="A1" s="7">
        <v>43525</v>
      </c>
    </row>
    <row r="4" spans="1:11" x14ac:dyDescent="0.2">
      <c r="A4" s="1" t="s">
        <v>47</v>
      </c>
      <c r="B4" s="1" t="s">
        <v>46</v>
      </c>
      <c r="C4" s="1" t="s">
        <v>44</v>
      </c>
      <c r="D4" s="1" t="s">
        <v>43</v>
      </c>
      <c r="E4" s="1" t="s">
        <v>42</v>
      </c>
      <c r="F4" s="1" t="s">
        <v>45</v>
      </c>
      <c r="G4" s="1" t="s">
        <v>40</v>
      </c>
      <c r="H4" s="1" t="s">
        <v>39</v>
      </c>
      <c r="I4" s="1" t="s">
        <v>38</v>
      </c>
      <c r="J4" s="1" t="s">
        <v>37</v>
      </c>
      <c r="K4" s="1" t="s">
        <v>36</v>
      </c>
    </row>
    <row r="5" spans="1:11" x14ac:dyDescent="0.2">
      <c r="A5" s="1" t="s">
        <v>4</v>
      </c>
      <c r="B5" s="1" t="s">
        <v>5</v>
      </c>
      <c r="C5" s="2">
        <v>104330</v>
      </c>
      <c r="D5" s="2">
        <v>11300</v>
      </c>
      <c r="E5" s="2">
        <v>3500</v>
      </c>
      <c r="F5" s="5">
        <v>0.10831016965398256</v>
      </c>
      <c r="G5" s="5">
        <v>3.3547397680437074E-2</v>
      </c>
      <c r="H5" s="6">
        <f t="shared" ref="H5:H18" si="0">$F$18</f>
        <v>0.19791447910440527</v>
      </c>
      <c r="I5" s="6">
        <f t="shared" ref="I5:I18" si="1">$F$18+$G$18</f>
        <v>0.24491543220845516</v>
      </c>
      <c r="J5" s="6">
        <f t="shared" ref="J5:J18" si="2">$F$5</f>
        <v>0.10831016965398256</v>
      </c>
      <c r="K5" s="6">
        <f t="shared" ref="K5:K18" si="3">$F$5+$G$5</f>
        <v>0.14185756733441962</v>
      </c>
    </row>
    <row r="6" spans="1:11" x14ac:dyDescent="0.2">
      <c r="A6" s="1" t="s">
        <v>4</v>
      </c>
      <c r="B6" s="1" t="s">
        <v>6</v>
      </c>
      <c r="C6" s="2">
        <v>16700</v>
      </c>
      <c r="D6" s="2">
        <v>515</v>
      </c>
      <c r="E6" s="2">
        <v>520</v>
      </c>
      <c r="F6" s="5">
        <v>3.0838323353293413E-2</v>
      </c>
      <c r="G6" s="5">
        <v>3.1137724550898204E-2</v>
      </c>
      <c r="H6" s="6">
        <f t="shared" si="0"/>
        <v>0.19791447910440527</v>
      </c>
      <c r="I6" s="6">
        <f t="shared" si="1"/>
        <v>0.24491543220845516</v>
      </c>
      <c r="J6" s="6">
        <f t="shared" si="2"/>
        <v>0.10831016965398256</v>
      </c>
      <c r="K6" s="6">
        <f t="shared" si="3"/>
        <v>0.14185756733441962</v>
      </c>
    </row>
    <row r="7" spans="1:11" x14ac:dyDescent="0.2">
      <c r="A7" s="1" t="s">
        <v>4</v>
      </c>
      <c r="B7" s="1" t="s">
        <v>7</v>
      </c>
      <c r="C7" s="2">
        <v>555</v>
      </c>
      <c r="D7" s="2">
        <v>40</v>
      </c>
      <c r="E7" s="2">
        <v>10</v>
      </c>
      <c r="F7" s="5">
        <v>7.2072072072072071E-2</v>
      </c>
      <c r="G7" s="5">
        <v>1.8018018018018018E-2</v>
      </c>
      <c r="H7" s="6">
        <f t="shared" si="0"/>
        <v>0.19791447910440527</v>
      </c>
      <c r="I7" s="6">
        <f t="shared" si="1"/>
        <v>0.24491543220845516</v>
      </c>
      <c r="J7" s="6">
        <f t="shared" si="2"/>
        <v>0.10831016965398256</v>
      </c>
      <c r="K7" s="6">
        <f t="shared" si="3"/>
        <v>0.14185756733441962</v>
      </c>
    </row>
    <row r="8" spans="1:11" x14ac:dyDescent="0.2">
      <c r="A8" s="1" t="s">
        <v>4</v>
      </c>
      <c r="B8" s="1" t="s">
        <v>8</v>
      </c>
      <c r="C8" s="2">
        <v>3220</v>
      </c>
      <c r="D8" s="2">
        <v>430</v>
      </c>
      <c r="E8" s="2">
        <v>135</v>
      </c>
      <c r="F8" s="5">
        <v>0.13354037267080746</v>
      </c>
      <c r="G8" s="5">
        <v>4.192546583850932E-2</v>
      </c>
      <c r="H8" s="6">
        <f t="shared" si="0"/>
        <v>0.19791447910440527</v>
      </c>
      <c r="I8" s="6">
        <f t="shared" si="1"/>
        <v>0.24491543220845516</v>
      </c>
      <c r="J8" s="6">
        <f t="shared" si="2"/>
        <v>0.10831016965398256</v>
      </c>
      <c r="K8" s="6">
        <f t="shared" si="3"/>
        <v>0.14185756733441962</v>
      </c>
    </row>
    <row r="9" spans="1:11" x14ac:dyDescent="0.2">
      <c r="A9" s="1" t="s">
        <v>4</v>
      </c>
      <c r="B9" s="1" t="s">
        <v>9</v>
      </c>
      <c r="C9" s="2">
        <v>4945</v>
      </c>
      <c r="D9" s="2">
        <v>585</v>
      </c>
      <c r="E9" s="2">
        <v>130</v>
      </c>
      <c r="F9" s="5">
        <v>0.11830131445904954</v>
      </c>
      <c r="G9" s="5">
        <v>2.6289180990899899E-2</v>
      </c>
      <c r="H9" s="6">
        <f t="shared" si="0"/>
        <v>0.19791447910440527</v>
      </c>
      <c r="I9" s="6">
        <f t="shared" si="1"/>
        <v>0.24491543220845516</v>
      </c>
      <c r="J9" s="6">
        <f t="shared" si="2"/>
        <v>0.10831016965398256</v>
      </c>
      <c r="K9" s="6">
        <f t="shared" si="3"/>
        <v>0.14185756733441962</v>
      </c>
    </row>
    <row r="10" spans="1:11" x14ac:dyDescent="0.2">
      <c r="A10" s="1" t="s">
        <v>4</v>
      </c>
      <c r="B10" s="1" t="s">
        <v>10</v>
      </c>
      <c r="C10" s="2">
        <v>17615</v>
      </c>
      <c r="D10" s="2">
        <v>1465</v>
      </c>
      <c r="E10" s="2">
        <v>600</v>
      </c>
      <c r="F10" s="5">
        <v>8.3167754754470621E-2</v>
      </c>
      <c r="G10" s="5">
        <v>3.4061879080329267E-2</v>
      </c>
      <c r="H10" s="6">
        <f t="shared" si="0"/>
        <v>0.19791447910440527</v>
      </c>
      <c r="I10" s="6">
        <f t="shared" si="1"/>
        <v>0.24491543220845516</v>
      </c>
      <c r="J10" s="6">
        <f t="shared" si="2"/>
        <v>0.10831016965398256</v>
      </c>
      <c r="K10" s="6">
        <f t="shared" si="3"/>
        <v>0.14185756733441962</v>
      </c>
    </row>
    <row r="11" spans="1:11" x14ac:dyDescent="0.2">
      <c r="A11" s="1" t="s">
        <v>4</v>
      </c>
      <c r="B11" s="1" t="s">
        <v>11</v>
      </c>
      <c r="C11" s="2">
        <v>4945</v>
      </c>
      <c r="D11" s="2">
        <v>585</v>
      </c>
      <c r="E11" s="2">
        <v>130</v>
      </c>
      <c r="F11" s="13">
        <f t="shared" ref="F11" si="4">IF(C11=0,0,D11/C11)</f>
        <v>0.11830131445904954</v>
      </c>
      <c r="G11" s="13">
        <f t="shared" ref="G11" si="5">IF(C11=0,0,E11/C11)</f>
        <v>2.6289180990899899E-2</v>
      </c>
      <c r="H11" s="6">
        <f t="shared" si="0"/>
        <v>0.19791447910440527</v>
      </c>
      <c r="I11" s="6">
        <f t="shared" si="1"/>
        <v>0.24491543220845516</v>
      </c>
      <c r="J11" s="6">
        <f t="shared" si="2"/>
        <v>0.10831016965398256</v>
      </c>
      <c r="K11" s="6">
        <f t="shared" si="3"/>
        <v>0.14185756733441962</v>
      </c>
    </row>
    <row r="12" spans="1:11" x14ac:dyDescent="0.2">
      <c r="A12" s="1" t="s">
        <v>4</v>
      </c>
      <c r="B12" s="1" t="s">
        <v>13</v>
      </c>
      <c r="C12" s="2">
        <v>2235</v>
      </c>
      <c r="D12" s="2">
        <v>570</v>
      </c>
      <c r="E12" s="2">
        <v>80</v>
      </c>
      <c r="F12" s="5">
        <v>0.25503355704697989</v>
      </c>
      <c r="G12" s="5">
        <v>3.5794183445190156E-2</v>
      </c>
      <c r="H12" s="6">
        <f t="shared" si="0"/>
        <v>0.19791447910440527</v>
      </c>
      <c r="I12" s="6">
        <f t="shared" si="1"/>
        <v>0.24491543220845516</v>
      </c>
      <c r="J12" s="6">
        <f t="shared" si="2"/>
        <v>0.10831016965398256</v>
      </c>
      <c r="K12" s="6">
        <f t="shared" si="3"/>
        <v>0.14185756733441962</v>
      </c>
    </row>
    <row r="13" spans="1:11" x14ac:dyDescent="0.2">
      <c r="A13" s="1" t="s">
        <v>4</v>
      </c>
      <c r="B13" s="1" t="s">
        <v>15</v>
      </c>
      <c r="C13" s="2">
        <v>22835</v>
      </c>
      <c r="D13" s="2">
        <v>2105</v>
      </c>
      <c r="E13" s="2">
        <v>695</v>
      </c>
      <c r="F13" s="5">
        <v>9.2183052331946569E-2</v>
      </c>
      <c r="G13" s="5">
        <v>3.04357346179111E-2</v>
      </c>
      <c r="H13" s="6">
        <f t="shared" si="0"/>
        <v>0.19791447910440527</v>
      </c>
      <c r="I13" s="6">
        <f t="shared" si="1"/>
        <v>0.24491543220845516</v>
      </c>
      <c r="J13" s="6">
        <f t="shared" si="2"/>
        <v>0.10831016965398256</v>
      </c>
      <c r="K13" s="6">
        <f t="shared" si="3"/>
        <v>0.14185756733441962</v>
      </c>
    </row>
    <row r="14" spans="1:11" x14ac:dyDescent="0.2">
      <c r="A14" s="1" t="s">
        <v>4</v>
      </c>
      <c r="B14" s="1" t="s">
        <v>16</v>
      </c>
      <c r="C14" s="2">
        <v>55</v>
      </c>
      <c r="D14" s="2">
        <v>10</v>
      </c>
      <c r="E14" s="2">
        <v>5</v>
      </c>
      <c r="F14" s="5">
        <v>0.18181818181818182</v>
      </c>
      <c r="G14" s="5">
        <v>9.0909090909090912E-2</v>
      </c>
      <c r="H14" s="6">
        <f t="shared" si="0"/>
        <v>0.19791447910440527</v>
      </c>
      <c r="I14" s="6">
        <f t="shared" si="1"/>
        <v>0.24491543220845516</v>
      </c>
      <c r="J14" s="6">
        <f t="shared" si="2"/>
        <v>0.10831016965398256</v>
      </c>
      <c r="K14" s="6">
        <f t="shared" si="3"/>
        <v>0.14185756733441962</v>
      </c>
    </row>
    <row r="15" spans="1:11" x14ac:dyDescent="0.2">
      <c r="A15" s="1" t="s">
        <v>4</v>
      </c>
      <c r="B15" s="1" t="s">
        <v>17</v>
      </c>
      <c r="C15" s="2">
        <v>16645</v>
      </c>
      <c r="D15" s="2">
        <v>3280</v>
      </c>
      <c r="E15" s="2">
        <v>625</v>
      </c>
      <c r="F15" s="5">
        <v>0.19705617302493242</v>
      </c>
      <c r="G15" s="5">
        <v>3.7548813457494744E-2</v>
      </c>
      <c r="H15" s="6">
        <f t="shared" si="0"/>
        <v>0.19791447910440527</v>
      </c>
      <c r="I15" s="6">
        <f t="shared" si="1"/>
        <v>0.24491543220845516</v>
      </c>
      <c r="J15" s="6">
        <f t="shared" si="2"/>
        <v>0.10831016965398256</v>
      </c>
      <c r="K15" s="6">
        <f t="shared" si="3"/>
        <v>0.14185756733441962</v>
      </c>
    </row>
    <row r="16" spans="1:11" x14ac:dyDescent="0.2">
      <c r="A16" s="1" t="s">
        <v>4</v>
      </c>
      <c r="B16" s="1" t="s">
        <v>18</v>
      </c>
      <c r="C16" s="4">
        <v>3025</v>
      </c>
      <c r="D16" s="4">
        <v>590</v>
      </c>
      <c r="E16" s="4">
        <v>90</v>
      </c>
      <c r="F16" s="5">
        <v>0.19504132231404958</v>
      </c>
      <c r="G16" s="5">
        <v>2.9752066115702479E-2</v>
      </c>
      <c r="H16" s="6">
        <f t="shared" si="0"/>
        <v>0.19791447910440527</v>
      </c>
      <c r="I16" s="6">
        <f t="shared" si="1"/>
        <v>0.24491543220845516</v>
      </c>
      <c r="J16" s="6">
        <f t="shared" si="2"/>
        <v>0.10831016965398256</v>
      </c>
      <c r="K16" s="6">
        <f t="shared" si="3"/>
        <v>0.14185756733441962</v>
      </c>
    </row>
    <row r="17" spans="1:11" x14ac:dyDescent="0.2">
      <c r="A17" s="3" t="s">
        <v>4</v>
      </c>
      <c r="B17" s="3" t="s">
        <v>19</v>
      </c>
      <c r="C17" s="1">
        <v>7610</v>
      </c>
      <c r="D17" s="1">
        <v>525</v>
      </c>
      <c r="E17" s="1">
        <v>260</v>
      </c>
      <c r="F17" s="5">
        <v>6.8988173455978977E-2</v>
      </c>
      <c r="G17" s="5">
        <v>3.4165571616294348E-2</v>
      </c>
      <c r="H17" s="6">
        <f t="shared" si="0"/>
        <v>0.19791447910440527</v>
      </c>
      <c r="I17" s="6">
        <f t="shared" si="1"/>
        <v>0.24491543220845516</v>
      </c>
      <c r="J17" s="6">
        <f t="shared" si="2"/>
        <v>0.10831016965398256</v>
      </c>
      <c r="K17" s="6">
        <f t="shared" si="3"/>
        <v>0.14185756733441962</v>
      </c>
    </row>
    <row r="18" spans="1:11" x14ac:dyDescent="0.2">
      <c r="A18" s="3" t="s">
        <v>3</v>
      </c>
      <c r="B18" s="1" t="s">
        <v>5</v>
      </c>
      <c r="C18" s="2">
        <v>1238060</v>
      </c>
      <c r="D18" s="2">
        <v>245030</v>
      </c>
      <c r="E18" s="2">
        <v>58190</v>
      </c>
      <c r="F18" s="5">
        <v>0.19791447910440527</v>
      </c>
      <c r="G18" s="5">
        <v>4.7000953104049885E-2</v>
      </c>
      <c r="H18" s="6">
        <f t="shared" si="0"/>
        <v>0.19791447910440527</v>
      </c>
      <c r="I18" s="6">
        <f t="shared" si="1"/>
        <v>0.24491543220845516</v>
      </c>
      <c r="J18" s="6">
        <f t="shared" si="2"/>
        <v>0.10831016965398256</v>
      </c>
      <c r="K18" s="6">
        <f t="shared" si="3"/>
        <v>0.14185756733441962</v>
      </c>
    </row>
    <row r="19" spans="1:11" x14ac:dyDescent="0.2">
      <c r="C19" s="2"/>
      <c r="D19" s="2"/>
      <c r="E19" s="2"/>
      <c r="F19" s="5"/>
      <c r="G19" s="5"/>
      <c r="H19" s="6"/>
      <c r="I19" s="6"/>
      <c r="J19" s="6"/>
      <c r="K19" s="6"/>
    </row>
    <row r="20" spans="1:11" x14ac:dyDescent="0.2">
      <c r="A20" s="7">
        <v>46143</v>
      </c>
      <c r="C20" s="2"/>
      <c r="D20" s="2"/>
      <c r="E20" s="2"/>
      <c r="F20" s="5"/>
      <c r="G20" s="5"/>
      <c r="H20" s="6"/>
      <c r="I20" s="6"/>
      <c r="J20" s="6"/>
      <c r="K20" s="6"/>
    </row>
    <row r="22" spans="1:11" x14ac:dyDescent="0.2">
      <c r="C22" s="1" t="s">
        <v>44</v>
      </c>
      <c r="D22" s="1" t="s">
        <v>43</v>
      </c>
      <c r="E22" s="1" t="s">
        <v>42</v>
      </c>
      <c r="F22" s="1" t="s">
        <v>41</v>
      </c>
      <c r="G22" s="1" t="s">
        <v>40</v>
      </c>
      <c r="H22" s="1" t="s">
        <v>39</v>
      </c>
      <c r="I22" s="1" t="s">
        <v>38</v>
      </c>
      <c r="J22" s="1" t="s">
        <v>37</v>
      </c>
      <c r="K22" s="1" t="s">
        <v>36</v>
      </c>
    </row>
    <row r="23" spans="1:11" x14ac:dyDescent="0.2">
      <c r="A23" s="1" t="s">
        <v>4</v>
      </c>
      <c r="B23" s="1" t="s">
        <v>5</v>
      </c>
      <c r="C23" s="2">
        <v>132980</v>
      </c>
      <c r="D23" s="2">
        <v>26460</v>
      </c>
      <c r="E23" s="2">
        <v>3230</v>
      </c>
      <c r="F23" s="5">
        <v>0.19897728981801774</v>
      </c>
      <c r="G23" s="5">
        <v>2.4289366822078509E-2</v>
      </c>
      <c r="H23" s="6">
        <f t="shared" ref="H23:H37" si="6">$F$37</f>
        <v>0.32243218630065701</v>
      </c>
      <c r="I23" s="6">
        <f t="shared" ref="I23:I37" si="7">$F$37+$G$37</f>
        <v>0.3580856046314968</v>
      </c>
      <c r="J23" s="6">
        <f t="shared" ref="J23:J37" si="8">$F$23</f>
        <v>0.19897728981801774</v>
      </c>
      <c r="K23" s="6">
        <f t="shared" ref="K23:K37" si="9">$F$23+$G$23</f>
        <v>0.22326665664009626</v>
      </c>
    </row>
    <row r="24" spans="1:11" x14ac:dyDescent="0.2">
      <c r="A24" s="1" t="s">
        <v>4</v>
      </c>
      <c r="B24" s="1" t="s">
        <v>6</v>
      </c>
      <c r="C24" s="2">
        <v>24920</v>
      </c>
      <c r="D24" s="2">
        <v>1380</v>
      </c>
      <c r="E24" s="2">
        <v>500</v>
      </c>
      <c r="F24" s="5">
        <v>5.5377207062600318E-2</v>
      </c>
      <c r="G24" s="5">
        <v>2.0064205457463884E-2</v>
      </c>
      <c r="H24" s="6">
        <f t="shared" si="6"/>
        <v>0.32243218630065701</v>
      </c>
      <c r="I24" s="6">
        <f t="shared" si="7"/>
        <v>0.3580856046314968</v>
      </c>
      <c r="J24" s="6">
        <f t="shared" si="8"/>
        <v>0.19897728981801774</v>
      </c>
      <c r="K24" s="6">
        <f t="shared" si="9"/>
        <v>0.22326665664009626</v>
      </c>
    </row>
    <row r="25" spans="1:11" x14ac:dyDescent="0.2">
      <c r="A25" s="1" t="s">
        <v>4</v>
      </c>
      <c r="B25" s="1" t="s">
        <v>7</v>
      </c>
      <c r="C25" s="2">
        <v>805</v>
      </c>
      <c r="D25" s="2">
        <v>115</v>
      </c>
      <c r="E25" s="2">
        <v>20</v>
      </c>
      <c r="F25" s="5">
        <v>0.14285714285714285</v>
      </c>
      <c r="G25" s="5">
        <v>2.4844720496894408E-2</v>
      </c>
      <c r="H25" s="6">
        <f t="shared" si="6"/>
        <v>0.32243218630065701</v>
      </c>
      <c r="I25" s="6">
        <f t="shared" si="7"/>
        <v>0.3580856046314968</v>
      </c>
      <c r="J25" s="6">
        <f t="shared" si="8"/>
        <v>0.19897728981801774</v>
      </c>
      <c r="K25" s="6">
        <f t="shared" si="9"/>
        <v>0.22326665664009626</v>
      </c>
    </row>
    <row r="26" spans="1:11" x14ac:dyDescent="0.2">
      <c r="A26" s="1" t="s">
        <v>4</v>
      </c>
      <c r="B26" s="1" t="s">
        <v>8</v>
      </c>
      <c r="C26" s="2">
        <v>2955</v>
      </c>
      <c r="D26" s="2">
        <v>605</v>
      </c>
      <c r="E26" s="2">
        <v>65</v>
      </c>
      <c r="F26" s="5">
        <v>0.20473773265651438</v>
      </c>
      <c r="G26" s="5">
        <v>2.1996615905245348E-2</v>
      </c>
      <c r="H26" s="6">
        <f t="shared" si="6"/>
        <v>0.32243218630065701</v>
      </c>
      <c r="I26" s="6">
        <f t="shared" si="7"/>
        <v>0.3580856046314968</v>
      </c>
      <c r="J26" s="6">
        <f t="shared" si="8"/>
        <v>0.19897728981801774</v>
      </c>
      <c r="K26" s="6">
        <f t="shared" si="9"/>
        <v>0.22326665664009626</v>
      </c>
    </row>
    <row r="27" spans="1:11" x14ac:dyDescent="0.2">
      <c r="A27" s="1" t="s">
        <v>4</v>
      </c>
      <c r="B27" s="1" t="s">
        <v>9</v>
      </c>
      <c r="C27" s="2">
        <v>6565</v>
      </c>
      <c r="D27" s="2">
        <v>1280</v>
      </c>
      <c r="E27" s="2">
        <v>145</v>
      </c>
      <c r="F27" s="5">
        <v>0.19497334348819498</v>
      </c>
      <c r="G27" s="5">
        <v>2.2086824067022087E-2</v>
      </c>
      <c r="H27" s="6">
        <f t="shared" si="6"/>
        <v>0.32243218630065701</v>
      </c>
      <c r="I27" s="6">
        <f t="shared" si="7"/>
        <v>0.3580856046314968</v>
      </c>
      <c r="J27" s="6">
        <f t="shared" si="8"/>
        <v>0.19897728981801774</v>
      </c>
      <c r="K27" s="6">
        <f t="shared" si="9"/>
        <v>0.22326665664009626</v>
      </c>
    </row>
    <row r="28" spans="1:11" x14ac:dyDescent="0.2">
      <c r="A28" s="1" t="s">
        <v>4</v>
      </c>
      <c r="B28" s="1" t="s">
        <v>10</v>
      </c>
      <c r="C28" s="2">
        <v>20895</v>
      </c>
      <c r="D28" s="2">
        <v>3435</v>
      </c>
      <c r="E28" s="2">
        <v>465</v>
      </c>
      <c r="F28" s="5">
        <v>0.16439339554917445</v>
      </c>
      <c r="G28" s="5">
        <v>2.2254127781765973E-2</v>
      </c>
      <c r="H28" s="6">
        <f t="shared" si="6"/>
        <v>0.32243218630065701</v>
      </c>
      <c r="I28" s="6">
        <f t="shared" si="7"/>
        <v>0.3580856046314968</v>
      </c>
      <c r="J28" s="6">
        <f t="shared" si="8"/>
        <v>0.19897728981801774</v>
      </c>
      <c r="K28" s="6">
        <f t="shared" si="9"/>
        <v>0.22326665664009626</v>
      </c>
    </row>
    <row r="29" spans="1:11" x14ac:dyDescent="0.2">
      <c r="A29" s="1" t="s">
        <v>4</v>
      </c>
      <c r="B29" s="1" t="s">
        <v>11</v>
      </c>
      <c r="C29" s="2">
        <v>10310</v>
      </c>
      <c r="D29" s="2">
        <v>2500</v>
      </c>
      <c r="E29" s="2">
        <v>290</v>
      </c>
      <c r="F29" s="5">
        <v>0.24248302618816683</v>
      </c>
      <c r="G29" s="5">
        <v>2.8128031037827354E-2</v>
      </c>
      <c r="H29" s="6">
        <f t="shared" si="6"/>
        <v>0.32243218630065701</v>
      </c>
      <c r="I29" s="6">
        <f t="shared" si="7"/>
        <v>0.3580856046314968</v>
      </c>
      <c r="J29" s="6">
        <f t="shared" si="8"/>
        <v>0.19897728981801774</v>
      </c>
      <c r="K29" s="6">
        <f t="shared" si="9"/>
        <v>0.22326665664009626</v>
      </c>
    </row>
    <row r="30" spans="1:11" x14ac:dyDescent="0.2">
      <c r="A30" s="1" t="s">
        <v>4</v>
      </c>
      <c r="B30" s="1" t="s">
        <v>12</v>
      </c>
      <c r="C30" s="2">
        <v>1680</v>
      </c>
      <c r="D30" s="2">
        <v>630</v>
      </c>
      <c r="E30" s="2">
        <v>45</v>
      </c>
      <c r="F30" s="5">
        <v>0.375</v>
      </c>
      <c r="G30" s="5">
        <v>2.6785714285714284E-2</v>
      </c>
      <c r="H30" s="6">
        <f t="shared" si="6"/>
        <v>0.32243218630065701</v>
      </c>
      <c r="I30" s="6">
        <f t="shared" si="7"/>
        <v>0.3580856046314968</v>
      </c>
      <c r="J30" s="6">
        <f t="shared" si="8"/>
        <v>0.19897728981801774</v>
      </c>
      <c r="K30" s="6">
        <f t="shared" si="9"/>
        <v>0.22326665664009626</v>
      </c>
    </row>
    <row r="31" spans="1:11" x14ac:dyDescent="0.2">
      <c r="A31" s="1" t="s">
        <v>4</v>
      </c>
      <c r="B31" s="1" t="s">
        <v>14</v>
      </c>
      <c r="C31" s="2">
        <v>35</v>
      </c>
      <c r="D31" s="2">
        <v>5</v>
      </c>
      <c r="E31" s="2">
        <v>5</v>
      </c>
      <c r="F31" s="5">
        <v>0.14285714285714285</v>
      </c>
      <c r="G31" s="5">
        <v>0.14285714285714285</v>
      </c>
      <c r="H31" s="6">
        <f t="shared" si="6"/>
        <v>0.32243218630065701</v>
      </c>
      <c r="I31" s="6">
        <f t="shared" si="7"/>
        <v>0.3580856046314968</v>
      </c>
      <c r="J31" s="6">
        <f t="shared" si="8"/>
        <v>0.19897728981801774</v>
      </c>
      <c r="K31" s="6">
        <f t="shared" si="9"/>
        <v>0.22326665664009626</v>
      </c>
    </row>
    <row r="32" spans="1:11" x14ac:dyDescent="0.2">
      <c r="A32" s="1" t="s">
        <v>4</v>
      </c>
      <c r="B32" s="1" t="s">
        <v>15</v>
      </c>
      <c r="C32" s="2">
        <v>29180</v>
      </c>
      <c r="D32" s="2">
        <v>5260</v>
      </c>
      <c r="E32" s="2">
        <v>595</v>
      </c>
      <c r="F32" s="5">
        <v>0.18026045236463331</v>
      </c>
      <c r="G32" s="5">
        <v>2.0390678546949967E-2</v>
      </c>
      <c r="H32" s="6">
        <f t="shared" si="6"/>
        <v>0.32243218630065701</v>
      </c>
      <c r="I32" s="6">
        <f t="shared" si="7"/>
        <v>0.3580856046314968</v>
      </c>
      <c r="J32" s="6">
        <f t="shared" si="8"/>
        <v>0.19897728981801774</v>
      </c>
      <c r="K32" s="6">
        <f t="shared" si="9"/>
        <v>0.22326665664009626</v>
      </c>
    </row>
    <row r="33" spans="1:11" x14ac:dyDescent="0.2">
      <c r="A33" s="1" t="s">
        <v>4</v>
      </c>
      <c r="B33" s="1" t="s">
        <v>16</v>
      </c>
      <c r="C33" s="2">
        <v>230</v>
      </c>
      <c r="D33" s="2">
        <v>35</v>
      </c>
      <c r="E33" s="2">
        <v>20</v>
      </c>
      <c r="F33" s="5">
        <v>0.15217391304347827</v>
      </c>
      <c r="G33" s="5">
        <v>8.6956521739130432E-2</v>
      </c>
      <c r="H33" s="6">
        <f t="shared" si="6"/>
        <v>0.32243218630065701</v>
      </c>
      <c r="I33" s="6">
        <f t="shared" si="7"/>
        <v>0.3580856046314968</v>
      </c>
      <c r="J33" s="6">
        <f t="shared" si="8"/>
        <v>0.19897728981801774</v>
      </c>
      <c r="K33" s="6">
        <f t="shared" si="9"/>
        <v>0.22326665664009626</v>
      </c>
    </row>
    <row r="34" spans="1:11" x14ac:dyDescent="0.2">
      <c r="A34" s="1" t="s">
        <v>4</v>
      </c>
      <c r="B34" s="1" t="s">
        <v>17</v>
      </c>
      <c r="C34" s="2">
        <v>22440</v>
      </c>
      <c r="D34" s="2">
        <v>8920</v>
      </c>
      <c r="E34" s="2">
        <v>755</v>
      </c>
      <c r="F34" s="5">
        <v>0.39750445632798576</v>
      </c>
      <c r="G34" s="5">
        <v>3.3645276292335116E-2</v>
      </c>
      <c r="H34" s="6">
        <f t="shared" si="6"/>
        <v>0.32243218630065701</v>
      </c>
      <c r="I34" s="6">
        <f t="shared" si="7"/>
        <v>0.3580856046314968</v>
      </c>
      <c r="J34" s="6">
        <f t="shared" si="8"/>
        <v>0.19897728981801774</v>
      </c>
      <c r="K34" s="6">
        <f t="shared" si="9"/>
        <v>0.22326665664009626</v>
      </c>
    </row>
    <row r="35" spans="1:11" x14ac:dyDescent="0.2">
      <c r="A35" s="1" t="s">
        <v>4</v>
      </c>
      <c r="B35" s="1" t="s">
        <v>18</v>
      </c>
      <c r="C35" s="2">
        <v>3675</v>
      </c>
      <c r="D35" s="2">
        <v>1115</v>
      </c>
      <c r="E35" s="2">
        <v>90</v>
      </c>
      <c r="F35" s="5">
        <v>0.30340136054421768</v>
      </c>
      <c r="G35" s="5">
        <v>2.4489795918367346E-2</v>
      </c>
      <c r="H35" s="6">
        <f t="shared" si="6"/>
        <v>0.32243218630065701</v>
      </c>
      <c r="I35" s="6">
        <f t="shared" si="7"/>
        <v>0.3580856046314968</v>
      </c>
      <c r="J35" s="6">
        <f t="shared" si="8"/>
        <v>0.19897728981801774</v>
      </c>
      <c r="K35" s="6">
        <f t="shared" si="9"/>
        <v>0.22326665664009626</v>
      </c>
    </row>
    <row r="36" spans="1:11" x14ac:dyDescent="0.2">
      <c r="A36" s="3" t="s">
        <v>4</v>
      </c>
      <c r="B36" s="3" t="s">
        <v>19</v>
      </c>
      <c r="C36" s="4">
        <v>9360</v>
      </c>
      <c r="D36" s="4">
        <v>1185</v>
      </c>
      <c r="E36" s="4">
        <v>240</v>
      </c>
      <c r="F36" s="5">
        <v>0.1266025641025641</v>
      </c>
      <c r="G36" s="5">
        <v>2.564102564102564E-2</v>
      </c>
      <c r="H36" s="6">
        <f t="shared" si="6"/>
        <v>0.32243218630065701</v>
      </c>
      <c r="I36" s="6">
        <f t="shared" si="7"/>
        <v>0.3580856046314968</v>
      </c>
      <c r="J36" s="6">
        <f t="shared" si="8"/>
        <v>0.19897728981801774</v>
      </c>
      <c r="K36" s="6">
        <f t="shared" si="9"/>
        <v>0.22326665664009626</v>
      </c>
    </row>
    <row r="37" spans="1:11" x14ac:dyDescent="0.2">
      <c r="A37" s="3" t="s">
        <v>3</v>
      </c>
      <c r="B37" s="1" t="s">
        <v>5</v>
      </c>
      <c r="C37" s="2">
        <v>1537300</v>
      </c>
      <c r="D37" s="2">
        <v>495675</v>
      </c>
      <c r="E37" s="2">
        <v>54810</v>
      </c>
      <c r="F37" s="5">
        <v>0.32243218630065701</v>
      </c>
      <c r="G37" s="5">
        <v>3.5653418330839785E-2</v>
      </c>
      <c r="H37" s="6">
        <f t="shared" si="6"/>
        <v>0.32243218630065701</v>
      </c>
      <c r="I37" s="6">
        <f t="shared" si="7"/>
        <v>0.3580856046314968</v>
      </c>
      <c r="J37" s="6">
        <f t="shared" si="8"/>
        <v>0.19897728981801774</v>
      </c>
      <c r="K37" s="6">
        <f t="shared" si="9"/>
        <v>0.22326665664009626</v>
      </c>
    </row>
    <row r="38" spans="1:11" x14ac:dyDescent="0.2">
      <c r="F38" s="5"/>
      <c r="G38" s="5"/>
      <c r="H38" s="6"/>
      <c r="I38" s="6"/>
      <c r="J38" s="6"/>
      <c r="K38"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B3D4D-2C0E-4585-8E57-A61BBA47C479}">
  <dimension ref="A1:A30"/>
  <sheetViews>
    <sheetView zoomScale="70" zoomScaleNormal="70" workbookViewId="0">
      <selection activeCell="Q10" sqref="Q10"/>
    </sheetView>
  </sheetViews>
  <sheetFormatPr defaultRowHeight="14.5" x14ac:dyDescent="0.35"/>
  <cols>
    <col min="1" max="12" width="11.1796875" customWidth="1"/>
  </cols>
  <sheetData>
    <row r="1" ht="20.149999999999999" customHeight="1" x14ac:dyDescent="0.35"/>
    <row r="2" ht="20.149999999999999" customHeight="1" x14ac:dyDescent="0.35"/>
    <row r="3" ht="20.149999999999999" customHeight="1" x14ac:dyDescent="0.35"/>
    <row r="4" ht="20.149999999999999" customHeight="1" x14ac:dyDescent="0.35"/>
    <row r="5" ht="20.149999999999999" customHeight="1" x14ac:dyDescent="0.35"/>
    <row r="6" ht="20.149999999999999" customHeight="1" x14ac:dyDescent="0.35"/>
    <row r="7" ht="20.149999999999999" customHeight="1" x14ac:dyDescent="0.35"/>
    <row r="8" ht="20.149999999999999" customHeight="1" x14ac:dyDescent="0.35"/>
    <row r="9" ht="20.149999999999999" customHeight="1" x14ac:dyDescent="0.35"/>
    <row r="10" ht="20.149999999999999" customHeight="1" x14ac:dyDescent="0.35"/>
    <row r="11" ht="20.149999999999999" customHeight="1" x14ac:dyDescent="0.35"/>
    <row r="12" ht="20.149999999999999" customHeight="1" x14ac:dyDescent="0.35"/>
    <row r="13" ht="20.149999999999999" customHeight="1" x14ac:dyDescent="0.35"/>
    <row r="14" ht="20.149999999999999" customHeight="1" x14ac:dyDescent="0.35"/>
    <row r="15" ht="20.149999999999999" customHeight="1" x14ac:dyDescent="0.35"/>
    <row r="16" ht="20.149999999999999" customHeight="1" x14ac:dyDescent="0.35"/>
    <row r="17" ht="20.149999999999999" customHeight="1" x14ac:dyDescent="0.35"/>
    <row r="18" ht="20.149999999999999" customHeight="1" x14ac:dyDescent="0.35"/>
    <row r="19" ht="20.149999999999999" customHeight="1" x14ac:dyDescent="0.35"/>
    <row r="20" ht="20.149999999999999" customHeight="1" x14ac:dyDescent="0.35"/>
    <row r="21" ht="20.149999999999999" customHeight="1" x14ac:dyDescent="0.35"/>
    <row r="22" ht="20.149999999999999" customHeight="1" x14ac:dyDescent="0.35"/>
    <row r="23" ht="20.149999999999999" customHeight="1" x14ac:dyDescent="0.35"/>
    <row r="24" ht="20.149999999999999" customHeight="1" x14ac:dyDescent="0.35"/>
    <row r="25" ht="20.149999999999999" customHeight="1" x14ac:dyDescent="0.35"/>
    <row r="26" ht="20.149999999999999" customHeight="1" x14ac:dyDescent="0.35"/>
    <row r="27" ht="20.149999999999999" customHeight="1" x14ac:dyDescent="0.35"/>
    <row r="28" ht="20.149999999999999" customHeight="1" x14ac:dyDescent="0.35"/>
    <row r="29" ht="20.149999999999999" customHeight="1" x14ac:dyDescent="0.35"/>
    <row r="30" ht="20.149999999999999" customHeight="1" x14ac:dyDescent="0.3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12AD9-7504-4FE5-8B2E-7E186C28724E}">
  <dimension ref="A1:A55"/>
  <sheetViews>
    <sheetView zoomScale="70" zoomScaleNormal="70" workbookViewId="0">
      <selection activeCell="P5" sqref="P5"/>
    </sheetView>
  </sheetViews>
  <sheetFormatPr defaultRowHeight="14.5" x14ac:dyDescent="0.35"/>
  <cols>
    <col min="1" max="12" width="11.1796875" customWidth="1"/>
  </cols>
  <sheetData>
    <row r="1" ht="20.149999999999999" customHeight="1" x14ac:dyDescent="0.35"/>
    <row r="2" ht="20.149999999999999" customHeight="1" x14ac:dyDescent="0.35"/>
    <row r="3" ht="20.149999999999999" customHeight="1" x14ac:dyDescent="0.35"/>
    <row r="4" ht="20.149999999999999" customHeight="1" x14ac:dyDescent="0.35"/>
    <row r="5" ht="20.149999999999999" customHeight="1" x14ac:dyDescent="0.35"/>
    <row r="6" ht="20.149999999999999" customHeight="1" x14ac:dyDescent="0.35"/>
    <row r="7" ht="20.149999999999999" customHeight="1" x14ac:dyDescent="0.35"/>
    <row r="8" ht="20.149999999999999" customHeight="1" x14ac:dyDescent="0.35"/>
    <row r="9" ht="20.149999999999999" customHeight="1" x14ac:dyDescent="0.35"/>
    <row r="10" ht="20.149999999999999" customHeight="1" x14ac:dyDescent="0.35"/>
    <row r="11" ht="20.149999999999999" customHeight="1" x14ac:dyDescent="0.35"/>
    <row r="12" ht="20.149999999999999" customHeight="1" x14ac:dyDescent="0.35"/>
    <row r="13" ht="20.149999999999999" customHeight="1" x14ac:dyDescent="0.35"/>
    <row r="14" ht="20.149999999999999" customHeight="1" x14ac:dyDescent="0.35"/>
    <row r="15" ht="20.149999999999999" customHeight="1" x14ac:dyDescent="0.35"/>
    <row r="16" ht="20.149999999999999" customHeight="1" x14ac:dyDescent="0.35"/>
    <row r="17" ht="20.149999999999999" customHeight="1" x14ac:dyDescent="0.35"/>
    <row r="18" ht="20.149999999999999" customHeight="1" x14ac:dyDescent="0.35"/>
    <row r="19" ht="20.149999999999999" customHeight="1" x14ac:dyDescent="0.35"/>
    <row r="20" ht="20.149999999999999" customHeight="1" x14ac:dyDescent="0.35"/>
    <row r="21" ht="20.149999999999999" customHeight="1" x14ac:dyDescent="0.35"/>
    <row r="22" ht="20.149999999999999" customHeight="1" x14ac:dyDescent="0.35"/>
    <row r="23" ht="20.149999999999999" customHeight="1" x14ac:dyDescent="0.35"/>
    <row r="24" ht="20.149999999999999" customHeight="1" x14ac:dyDescent="0.35"/>
    <row r="25" ht="20.149999999999999" customHeight="1" x14ac:dyDescent="0.35"/>
    <row r="26" ht="20.149999999999999" customHeight="1" x14ac:dyDescent="0.35"/>
    <row r="27" ht="20.149999999999999" customHeight="1" x14ac:dyDescent="0.35"/>
    <row r="28" ht="20.149999999999999" customHeight="1" x14ac:dyDescent="0.35"/>
    <row r="29" ht="20.149999999999999" customHeight="1" x14ac:dyDescent="0.35"/>
    <row r="30" ht="20.149999999999999" customHeight="1" x14ac:dyDescent="0.35"/>
    <row r="31" ht="20.149999999999999" customHeight="1" x14ac:dyDescent="0.35"/>
    <row r="32" ht="20.149999999999999" customHeight="1" x14ac:dyDescent="0.35"/>
    <row r="33" ht="20.149999999999999" customHeight="1" x14ac:dyDescent="0.35"/>
    <row r="34" ht="20.149999999999999" customHeight="1" x14ac:dyDescent="0.35"/>
    <row r="35" ht="20.149999999999999" customHeight="1" x14ac:dyDescent="0.35"/>
    <row r="36" ht="20.149999999999999" customHeight="1" x14ac:dyDescent="0.35"/>
    <row r="37" ht="20.149999999999999" customHeight="1" x14ac:dyDescent="0.35"/>
    <row r="38" ht="20.149999999999999" customHeight="1" x14ac:dyDescent="0.35"/>
    <row r="39" ht="20.149999999999999" customHeight="1" x14ac:dyDescent="0.35"/>
    <row r="40" ht="20.149999999999999" customHeight="1" x14ac:dyDescent="0.35"/>
    <row r="41" ht="20.149999999999999" customHeight="1" x14ac:dyDescent="0.35"/>
    <row r="42" ht="20.149999999999999" customHeight="1" x14ac:dyDescent="0.35"/>
    <row r="43" ht="20.149999999999999" customHeight="1" x14ac:dyDescent="0.35"/>
    <row r="44" ht="20.149999999999999" customHeight="1" x14ac:dyDescent="0.35"/>
    <row r="45" ht="20.149999999999999" customHeight="1" x14ac:dyDescent="0.35"/>
    <row r="46" ht="20.149999999999999" customHeight="1" x14ac:dyDescent="0.35"/>
    <row r="47" ht="20.149999999999999" customHeight="1" x14ac:dyDescent="0.35"/>
    <row r="48" ht="20.149999999999999" customHeight="1" x14ac:dyDescent="0.35"/>
    <row r="49" ht="20.149999999999999" customHeight="1" x14ac:dyDescent="0.35"/>
    <row r="50" ht="20.149999999999999" customHeight="1" x14ac:dyDescent="0.35"/>
    <row r="51" ht="20.149999999999999" customHeight="1" x14ac:dyDescent="0.35"/>
    <row r="52" ht="20.149999999999999" customHeight="1" x14ac:dyDescent="0.35"/>
    <row r="53" ht="20.149999999999999" customHeight="1" x14ac:dyDescent="0.35"/>
    <row r="54" ht="20.149999999999999" customHeight="1" x14ac:dyDescent="0.35"/>
    <row r="55" ht="20.149999999999999" customHeight="1" x14ac:dyDescent="0.3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Final data</vt:lpstr>
      <vt:lpstr>Graph data new</vt:lpstr>
      <vt:lpstr>AHP Mar 2019 Graph</vt:lpstr>
      <vt:lpstr>AHP May 2026 Graph</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FOSTER, Helen (NHS ENGLAND)</dc:creator>
  <cp:lastModifiedBy>FOSTER, Helen (NHS ENGLAND)</cp:lastModifiedBy>
  <dcterms:created xsi:type="dcterms:W3CDTF">2026-08-11T13:30:30Z</dcterms:created>
  <dcterms:modified xsi:type="dcterms:W3CDTF">2026-08-12T10:34:34Z</dcterms:modified>
</cp:coreProperties>
</file>