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C:\Users\AMYKU4TN\Downloads\"/>
    </mc:Choice>
  </mc:AlternateContent>
  <xr:revisionPtr revIDLastSave="0" documentId="13_ncr:1_{BA69D3D2-443D-4B19-8B89-CFBD4C160DE8}" xr6:coauthVersionLast="47" xr6:coauthVersionMax="47" xr10:uidLastSave="{00000000-0000-0000-0000-000000000000}"/>
  <bookViews>
    <workbookView xWindow="-110" yWindow="-110" windowWidth="22780" windowHeight="14540" xr2:uid="{88D5631B-4189-4C66-BB59-DFBF14ED82C4}"/>
  </bookViews>
  <sheets>
    <sheet name="Title Sheet" sheetId="15" r:id="rId1"/>
    <sheet name="1. DNAs Avoided" sheetId="13" r:id="rId2"/>
    <sheet name="2. Total Hours Saved" sheetId="6" r:id="rId3"/>
    <sheet name="2a. Hours Saved 1" sheetId="7" r:id="rId4"/>
    <sheet name="2b. Hours Saved 2" sheetId="8" r:id="rId5"/>
    <sheet name="2c. Hours Saved 3" sheetId="9" r:id="rId6"/>
    <sheet name="2d. Hours saved 4" sheetId="10" r:id="rId7"/>
    <sheet name="2e. Hours saved 5" sheetId="11" r:id="rId8"/>
    <sheet name="2f. Hours saved 6" sheetId="12" r:id="rId9"/>
    <sheet name="2g. Hours saved 7" sheetId="14" r:id="rId10"/>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7" i="7" l="1"/>
  <c r="B40" i="10" l="1"/>
  <c r="B40" i="9"/>
  <c r="B16" i="6"/>
  <c r="B48" i="11"/>
  <c r="B46" i="12"/>
  <c r="D24" i="13" l="1"/>
  <c r="C24" i="13"/>
  <c r="E16" i="6" l="1"/>
  <c r="B43" i="14" l="1"/>
  <c r="H17" i="6" s="1"/>
  <c r="B44" i="14"/>
  <c r="H18" i="6" s="1"/>
  <c r="B45" i="14"/>
  <c r="H19" i="6" s="1"/>
  <c r="B46" i="14"/>
  <c r="H20" i="6" s="1"/>
  <c r="B47" i="14"/>
  <c r="H21" i="6" s="1"/>
  <c r="B48" i="14"/>
  <c r="H22" i="6" s="1"/>
  <c r="B49" i="14"/>
  <c r="H23" i="6" s="1"/>
  <c r="B50" i="14"/>
  <c r="H24" i="6" s="1"/>
  <c r="B42" i="14"/>
  <c r="H16" i="6" s="1"/>
  <c r="B11" i="6"/>
  <c r="F26" i="14"/>
  <c r="G26" i="14"/>
  <c r="H26" i="14"/>
  <c r="C26" i="14"/>
  <c r="D26" i="14"/>
  <c r="E26" i="14"/>
  <c r="B26" i="14"/>
  <c r="B38" i="12"/>
  <c r="G16" i="6" s="1"/>
  <c r="B23" i="12"/>
  <c r="B40" i="11"/>
  <c r="F16" i="6" s="1"/>
  <c r="B22" i="11"/>
  <c r="B10" i="6"/>
  <c r="B9" i="6"/>
  <c r="B8" i="6"/>
  <c r="B7" i="6"/>
  <c r="B6" i="6"/>
  <c r="B5" i="6"/>
  <c r="B48" i="10"/>
  <c r="E24" i="6" s="1"/>
  <c r="B47" i="10"/>
  <c r="E23" i="6" s="1"/>
  <c r="B46" i="10"/>
  <c r="E22" i="6" s="1"/>
  <c r="B45" i="10"/>
  <c r="E21" i="6" s="1"/>
  <c r="B44" i="10"/>
  <c r="E20" i="6" s="1"/>
  <c r="B43" i="10"/>
  <c r="E19" i="6" s="1"/>
  <c r="B42" i="10"/>
  <c r="E18" i="6" s="1"/>
  <c r="B41" i="10"/>
  <c r="E17" i="6" s="1"/>
  <c r="B41" i="9"/>
  <c r="D17" i="6" s="1"/>
  <c r="B42" i="9"/>
  <c r="D18" i="6" s="1"/>
  <c r="B43" i="9"/>
  <c r="D19" i="6" s="1"/>
  <c r="B44" i="9"/>
  <c r="D20" i="6" s="1"/>
  <c r="B45" i="9"/>
  <c r="D21" i="6" s="1"/>
  <c r="B46" i="9"/>
  <c r="D22" i="6" s="1"/>
  <c r="B47" i="9"/>
  <c r="D23" i="6" s="1"/>
  <c r="B48" i="9"/>
  <c r="D24" i="6" s="1"/>
  <c r="D16" i="6"/>
  <c r="B37" i="8"/>
  <c r="C16" i="6" s="1"/>
  <c r="B23" i="9"/>
  <c r="B23" i="10"/>
  <c r="F24" i="6"/>
  <c r="B47" i="11"/>
  <c r="F23" i="6" s="1"/>
  <c r="B46" i="11"/>
  <c r="F22" i="6" s="1"/>
  <c r="B45" i="11"/>
  <c r="F21" i="6" s="1"/>
  <c r="B44" i="11"/>
  <c r="F20" i="6" s="1"/>
  <c r="B43" i="11"/>
  <c r="F19" i="6" s="1"/>
  <c r="B42" i="11"/>
  <c r="F18" i="6" s="1"/>
  <c r="B41" i="11"/>
  <c r="F17" i="6" s="1"/>
  <c r="G24" i="6"/>
  <c r="B45" i="12"/>
  <c r="G23" i="6" s="1"/>
  <c r="B44" i="12"/>
  <c r="G22" i="6" s="1"/>
  <c r="B43" i="12"/>
  <c r="G21" i="6" s="1"/>
  <c r="B42" i="12"/>
  <c r="G20" i="6" s="1"/>
  <c r="B41" i="12"/>
  <c r="G19" i="6" s="1"/>
  <c r="B40" i="12"/>
  <c r="G18" i="6" s="1"/>
  <c r="B39" i="12"/>
  <c r="G17" i="6" s="1"/>
  <c r="C23" i="12"/>
  <c r="B24" i="13"/>
  <c r="G34" i="13" s="1"/>
  <c r="B45" i="8"/>
  <c r="C24" i="6" s="1"/>
  <c r="B44" i="8"/>
  <c r="C23" i="6" s="1"/>
  <c r="B43" i="8"/>
  <c r="C22" i="6" s="1"/>
  <c r="B42" i="8"/>
  <c r="C21" i="6" s="1"/>
  <c r="B41" i="8"/>
  <c r="C20" i="6" s="1"/>
  <c r="B40" i="8"/>
  <c r="C19" i="6" s="1"/>
  <c r="B39" i="8"/>
  <c r="C18" i="6" s="1"/>
  <c r="B38" i="8"/>
  <c r="C17" i="6" s="1"/>
  <c r="B22" i="8"/>
  <c r="B38" i="7"/>
  <c r="B17" i="6" s="1"/>
  <c r="B39" i="7"/>
  <c r="B18" i="6" s="1"/>
  <c r="B40" i="7"/>
  <c r="B19" i="6" s="1"/>
  <c r="B41" i="7"/>
  <c r="B20" i="6" s="1"/>
  <c r="B42" i="7"/>
  <c r="B21" i="6" s="1"/>
  <c r="B43" i="7"/>
  <c r="B22" i="6" s="1"/>
  <c r="B44" i="7"/>
  <c r="B23" i="6" s="1"/>
  <c r="B45" i="7"/>
  <c r="B24" i="6" s="1"/>
  <c r="B22" i="7"/>
  <c r="I16" i="6" l="1"/>
  <c r="B41" i="13"/>
  <c r="B42" i="13"/>
  <c r="B43" i="13"/>
  <c r="B44" i="13"/>
  <c r="B45" i="13"/>
  <c r="B46" i="13"/>
  <c r="B48" i="13"/>
  <c r="B49" i="13"/>
  <c r="B47" i="13"/>
  <c r="I21" i="6"/>
  <c r="I20" i="6"/>
  <c r="B47" i="12"/>
  <c r="G25" i="6" s="1"/>
  <c r="I24" i="6"/>
  <c r="I23" i="6"/>
  <c r="I22" i="6"/>
  <c r="I18" i="6"/>
  <c r="I17" i="6"/>
  <c r="I19" i="6"/>
  <c r="B49" i="10"/>
  <c r="E25" i="6" s="1"/>
  <c r="B51" i="14"/>
  <c r="H25" i="6" s="1"/>
  <c r="B49" i="9"/>
  <c r="D25" i="6" s="1"/>
  <c r="B49" i="11"/>
  <c r="F25" i="6" s="1"/>
  <c r="B46" i="8"/>
  <c r="C25" i="6" s="1"/>
  <c r="B46" i="7"/>
  <c r="B25" i="6" s="1"/>
  <c r="B50" i="13" l="1"/>
  <c r="I25" i="6"/>
</calcChain>
</file>

<file path=xl/sharedStrings.xml><?xml version="1.0" encoding="utf-8"?>
<sst xmlns="http://schemas.openxmlformats.org/spreadsheetml/2006/main" count="406" uniqueCount="190">
  <si>
    <t>Source</t>
  </si>
  <si>
    <t>Month</t>
  </si>
  <si>
    <t>Total</t>
  </si>
  <si>
    <t>A</t>
  </si>
  <si>
    <t>B</t>
  </si>
  <si>
    <t>C</t>
  </si>
  <si>
    <t>D</t>
  </si>
  <si>
    <t>Definition</t>
  </si>
  <si>
    <t>Value</t>
  </si>
  <si>
    <t>Output</t>
  </si>
  <si>
    <t>NHS App event data</t>
  </si>
  <si>
    <t>Name</t>
  </si>
  <si>
    <t>Definition:</t>
  </si>
  <si>
    <t>Source:</t>
  </si>
  <si>
    <t>Name:</t>
  </si>
  <si>
    <t>NHS App Benefits Estimates - Hours Saved Output 2</t>
  </si>
  <si>
    <t xml:space="preserve">NHS App Benefits Estimates - Hours Saved Output 1 </t>
  </si>
  <si>
    <t>NHS App Benefits Estimates - Hours Saved Output 3</t>
  </si>
  <si>
    <t>NHS App Benefits Estimates - Hours Saved Output 4</t>
  </si>
  <si>
    <t>NHS App Benefits Estimates - Hours Saved Output 5</t>
  </si>
  <si>
    <t>NHS App Benefits Estimates - Hours Saved Output 6</t>
  </si>
  <si>
    <t>NHS App Benefits Estimates - DNAs Avoided</t>
  </si>
  <si>
    <t>Ref</t>
  </si>
  <si>
    <t>1. Input(s)</t>
  </si>
  <si>
    <t>2. Assumption(s)</t>
  </si>
  <si>
    <t>3. Output(s)</t>
  </si>
  <si>
    <t>Monthly input value * (Assumption A / 60)</t>
  </si>
  <si>
    <t>Overview: Every GP appointment booked or cancelled via the NHS App avoids a phone call to the GP practice to manage an appointment</t>
  </si>
  <si>
    <t>GP Admin hours saved from ordering repeat prescriptions via the NHS App</t>
  </si>
  <si>
    <t>GP Admin hours saved from booking and managing GP appointments via the NHS App</t>
  </si>
  <si>
    <t>Overview: Every repeat prescription ordered though the NHS App avoids the need for this to be processed by the GP practice</t>
  </si>
  <si>
    <t>Overview: Some test results views in the medical records section of the NHS App avoid a follow-up discussion or follow-up appointment to discuss results with a GP or Nurse</t>
  </si>
  <si>
    <t>% test results views that avoid a follow-up discussion or appointment</t>
  </si>
  <si>
    <t>% of medical record section views that lead to test result views</t>
  </si>
  <si>
    <t>Adjustment to account for confidence in evidence for above assumptions</t>
  </si>
  <si>
    <t>Monthly input value * (Assumption A * Assumption B * Assumption C * Assumption D) / 60</t>
  </si>
  <si>
    <t>GP Clinical hours saved from test results views via the NHS App</t>
  </si>
  <si>
    <t>Overview: Some test results views in the medical records section of the NHS App avoid a phone call to make a follow-up appointment to discuss results</t>
  </si>
  <si>
    <t>Hours Saved (Output)</t>
  </si>
  <si>
    <t>Sheet</t>
  </si>
  <si>
    <t>Hours Saved 1</t>
  </si>
  <si>
    <t>Hours Saved 2</t>
  </si>
  <si>
    <t>Hours Saved 3</t>
  </si>
  <si>
    <t>Hours Saved 4</t>
  </si>
  <si>
    <t>Hours Saved 5</t>
  </si>
  <si>
    <t>Hours Saved 6</t>
  </si>
  <si>
    <t>GP Admin hours saved from test results views via the NHS App</t>
  </si>
  <si>
    <t>Type</t>
  </si>
  <si>
    <t>Admin time</t>
  </si>
  <si>
    <t>Clinical time</t>
  </si>
  <si>
    <t>Total views of appointment details using Wayfinder via the NHS App or NHS.uk</t>
  </si>
  <si>
    <t>GP Admin hours saved from ordering repeat prescriptions</t>
  </si>
  <si>
    <t>GP Admin hours saved from booking and managing GP appointments</t>
  </si>
  <si>
    <t>GP Clinical hours saved from test results views</t>
  </si>
  <si>
    <t>GP Admin hours saved from test results views</t>
  </si>
  <si>
    <t>Admin hours saved from viewing outpatient appointment details</t>
  </si>
  <si>
    <t>Views of outpatient appointment details via the NHS App or NHS.uk</t>
  </si>
  <si>
    <t>Overview: Every outpatient appointment viewed via the NHS App or NHS.uk avoids a phone call to the secondary care provider to request appointment details</t>
  </si>
  <si>
    <t>GP Admin minutes to process/provide information on a repeat prescription</t>
  </si>
  <si>
    <t>Admin hours saved from managing outpatient appointments</t>
  </si>
  <si>
    <t>Clinical hours saved from from completing online pre-operative questionnaires</t>
  </si>
  <si>
    <t>Total online pre-operative questionnaires completed using Wayfinder via the NHS App or NHS.uk</t>
  </si>
  <si>
    <t>Nurse clinical minutes to complete a pre-operative questionnaire in person</t>
  </si>
  <si>
    <t>SME Opinion</t>
  </si>
  <si>
    <t>Value 1</t>
  </si>
  <si>
    <t>Value 2</t>
  </si>
  <si>
    <t>Value 3</t>
  </si>
  <si>
    <t>Value 4</t>
  </si>
  <si>
    <t>Definition 1:</t>
  </si>
  <si>
    <t>Definition 2:</t>
  </si>
  <si>
    <t>Definition 3:</t>
  </si>
  <si>
    <t>Definition 4:</t>
  </si>
  <si>
    <t>Monthly input extrapolated value * (Assumption A / 60)</t>
  </si>
  <si>
    <t>Admin hours saved from viewing outpatient appointment details via the NHS App and NHS.uk</t>
  </si>
  <si>
    <t>Extrapolated</t>
  </si>
  <si>
    <t>Extrapolated 1</t>
  </si>
  <si>
    <t>Extrapolated 2</t>
  </si>
  <si>
    <t>Extrapolated 4</t>
  </si>
  <si>
    <t>Total appointments confirmed directly by the patient using Wayfinder via the NHS App or NHS.uk</t>
  </si>
  <si>
    <t>Total appointments rescheduled directly by the patient using Wayfinder via the NHS App or NHS.uk</t>
  </si>
  <si>
    <t>Total appointments requested to be rescheduled by the patient using Wayfinder via the NHS App or NHS.uk</t>
  </si>
  <si>
    <t>Total appointments requested to be cancelled by the patient using Wayfinder via the NHS App or NHS.uk</t>
  </si>
  <si>
    <t>GP Admin minutes to manage an appointment via telephone</t>
  </si>
  <si>
    <t>Admin minutes to manage an appointment on a PAS via telephone</t>
  </si>
  <si>
    <t>Patient directly managing appointment displaces the full admin activity</t>
  </si>
  <si>
    <t>Patient requesting managing appointment displaces half the admin activity</t>
  </si>
  <si>
    <t>Admin hours saved from managing outpatient appointments via the NHS App or NHS.uk</t>
  </si>
  <si>
    <t>Clinical hours saved from from completing online pre-operative questionnaires via the NHS App and NHS.uk</t>
  </si>
  <si>
    <t>Hours Saved 7</t>
  </si>
  <si>
    <t>NHS App Benefits Estimates - Hours Saved Output 7</t>
  </si>
  <si>
    <t>(((Monthly input extrapolated value 1 + Monthly value 3) * Assumption B) + ((Monthly input extrapolated value 2 + Monthly input extrapolated value 4) * Assumption C)) * Assumption A / 60</t>
  </si>
  <si>
    <t>Did Not Attends (DNAs) avoided from managing outpatient appointments</t>
  </si>
  <si>
    <t>Average (mean) DNA rate for appointments managed using Wayfinder</t>
  </si>
  <si>
    <t>DNAs avoided due to outpatient appointments managed via the NHS App or NHS.uk</t>
  </si>
  <si>
    <t>Digital preoperative assessment at Guy’s and St Thomas’ NHS Foundation Trust - Perioperative digital playbook</t>
  </si>
  <si>
    <t>NHS App Benefits Estimates - Supplementary Information</t>
  </si>
  <si>
    <t>Background</t>
  </si>
  <si>
    <t>Contents</t>
  </si>
  <si>
    <t>1. DNAs Avoided</t>
  </si>
  <si>
    <t>2. Total Hours Saved</t>
  </si>
  <si>
    <t>2a. Hours Saved 1</t>
  </si>
  <si>
    <t>2b. Hours Saved 2</t>
  </si>
  <si>
    <t>2c. Hours Saved 3</t>
  </si>
  <si>
    <t>2d. Hours Saved 4</t>
  </si>
  <si>
    <t>2e. Hours Saved 5</t>
  </si>
  <si>
    <t>2f. Hours Saved 6</t>
  </si>
  <si>
    <t>2g. Hours Saved 7</t>
  </si>
  <si>
    <t>Data sources:</t>
  </si>
  <si>
    <t>Time period:</t>
  </si>
  <si>
    <t>July 2024 to March 2025</t>
  </si>
  <si>
    <t>Limitations/Caveats:</t>
  </si>
  <si>
    <t>Contact Details</t>
  </si>
  <si>
    <t>Author: CX Team, NHS England</t>
  </si>
  <si>
    <t>For all enquiries:</t>
  </si>
  <si>
    <t>Email: england.digitalcitizen@nhs.net</t>
  </si>
  <si>
    <t>Published by NHS England, part of the Government Statistical Service.</t>
  </si>
  <si>
    <t>Copyright © 2025 NHS England</t>
  </si>
  <si>
    <t>Wayfinder appointments data (WF-APPTS) and Wayfinder appointments with an Outcome of DNA (WF-APPTS-DNA)</t>
  </si>
  <si>
    <t xml:space="preserve">Total outpatient appointments managed via the NHS App or NHS.uk with an Outcome of Did Not Attend (DNA) </t>
  </si>
  <si>
    <t>Total outpatient appointments managed via the NHS App or NHS.uk</t>
  </si>
  <si>
    <t>Activity is extrapolated to national level to account for non-submission of data. This is done by calculating the average activity level across submitting providers and applying this to non-submitting providers .</t>
  </si>
  <si>
    <t>Data only covers elective outpatient appointments and it is not possible to distinguish the type of appointment E.g. If a first or follow-up appointment.</t>
  </si>
  <si>
    <t>Description</t>
  </si>
  <si>
    <t>Provisional Monthly Hospital Episode Statistics for Admitted Patient Care, Outpatient and Accident and Emergency data - NHS England Digital</t>
  </si>
  <si>
    <t>Overview 1:</t>
  </si>
  <si>
    <t>Appointments managed via the NHS App or NHS.uk have a lower rate of DNAs than those not managed via the NHS App or NHS.uk</t>
  </si>
  <si>
    <t>Overview 2:</t>
  </si>
  <si>
    <t>This is an effect of interacting with the NHS App, rather than the possibility that people who use the NHS App have different characteristics that make them less likely to have DNAs.</t>
  </si>
  <si>
    <t>NHS App Benefits Estimates - Hours Saved Output Totals</t>
  </si>
  <si>
    <t>Total Hours Saved</t>
  </si>
  <si>
    <t>Source info:</t>
  </si>
  <si>
    <t>Wayfinder appointments data (WF-APPTS) by Appointments Confirmed (WF-APPTS-REQUEST-CONFIRMED), Rescheduled (WF-APPTS-RESCHED), Requested to be Rescheduled (WF-APPTS-REQUEST-RESCHED) or Requested to be Cancelled (WF-APPRS-REQUEST-CANC)</t>
  </si>
  <si>
    <t>Data relates to appointments scheduled that have been made available by a Patient Engagement Portal (PEP) provider for a patient to view via the NHS App or the NHS Website.  Each appointment made available is recorded by the PEP.</t>
  </si>
  <si>
    <t>Data is provided as a monthly aggregate count at Trust level. PEP providers share data via the NHS Wayfinder Service. Data is included in the calculation only where both Wayfinder appointments data (WF-APPTS) and DNA data (WF-APPTS-DNA) is submitted.</t>
  </si>
  <si>
    <t>Data is provided as a monthly aggregate count at Trust level. PEP providers share data via the NHS Wayfinder Service.</t>
  </si>
  <si>
    <t>Overview:</t>
  </si>
  <si>
    <t>NHS App GP survey 23/24 - Unpublished</t>
  </si>
  <si>
    <t>100% of the avoided activity is displaced (Confirming or directly rescheduling)</t>
  </si>
  <si>
    <t>50% of the avoided activity is displaced (Request to reschedule or cancel)</t>
  </si>
  <si>
    <t>Every outpatient appointment managed via the NHS App or NHS.uk avoids a phone call to a provider to do this for them on a Patient Administration System (PAS)</t>
  </si>
  <si>
    <t>Wayfinder activity data (WF-QUEST-COMPLETE)</t>
  </si>
  <si>
    <t>Data relates to questionnaires that have been completed that a Patient Engagement Portal (PEP) provider has made available to a patient via the NHS App or the NHS Website.  Each questionnaire completed is recorded by the PEP.</t>
  </si>
  <si>
    <t>Data relates to views of appointment details that a Patient Engagement Portal (PEP) provider has made available to a patient via the NHS App or the NHS Website.  Each view is recorded by the PEP.</t>
  </si>
  <si>
    <t>Overview: Every online pre-operative questionnaire completed using Wayfinder via the NHS App or NHS.uk avoids one having to be completed in a face-to-face appointment with a nurse</t>
  </si>
  <si>
    <t>1-hour face-to-face appointments, including 20 mins for nurse to review</t>
  </si>
  <si>
    <t>Analysis of Medical Records views and Test Results views data</t>
  </si>
  <si>
    <t>Adjustment for quality of evidence on % avoiding follow-up</t>
  </si>
  <si>
    <t>GP Clinical minutes per test results follow-up discussion or consultation</t>
  </si>
  <si>
    <t>GP SOC (Systems of Choice) Time and Motion study - Unpublished</t>
  </si>
  <si>
    <t>Average duration of test results follow-up phone call AND consultation</t>
  </si>
  <si>
    <t>Average duration of an admin/receptionist phone call</t>
  </si>
  <si>
    <t xml:space="preserve">NHS App GP survey 23/24 - Unpublished </t>
  </si>
  <si>
    <t>NHS App data (Test Results views and Medical Records views) - Unpublished</t>
  </si>
  <si>
    <t>Source Info:</t>
  </si>
  <si>
    <t>Data is submitted by PEP providers on a monthly basis; not all providers submit data each month.</t>
  </si>
  <si>
    <t>Data relates to identified pre-defined events that take place in the NHS App. As one of these events takes place, data that represents the occurrence of that event is generated with a date/time stamp.</t>
  </si>
  <si>
    <t>Numbers are subject to change as the methodology for identifying NHS App events is continually reviewed and refined</t>
  </si>
  <si>
    <t>NHS App Management Information - NHS England Digital</t>
  </si>
  <si>
    <t>Data is collated in an NHS App Data Warehouse. Several metrics relating to this data ar epublished at:</t>
  </si>
  <si>
    <t>Jump offs/API Calls in the NHS App to manage (book) GP appointments</t>
  </si>
  <si>
    <t>Jump offs/API Calls in the NHS App to order a repeat prescription</t>
  </si>
  <si>
    <r>
      <rPr>
        <u/>
        <sz val="11"/>
        <color theme="1"/>
        <rFont val="Arial"/>
        <family val="2"/>
      </rPr>
      <t>Jul, Aug and Sept 24 data is subject to a data quality issue</t>
    </r>
    <r>
      <rPr>
        <sz val="11"/>
        <color theme="1"/>
        <rFont val="Arial"/>
        <family val="2"/>
      </rPr>
      <t xml:space="preserve">. The methodology for identifying this activity is being revised to resolve this. </t>
    </r>
  </si>
  <si>
    <t>Views of the medical record section via the NHS App</t>
  </si>
  <si>
    <t>Data sources for the different benefits components (DNAs saved and Hours Saved) are listed on each sheet</t>
  </si>
  <si>
    <t>Start of new parliament and government, to latest data available to inform the April Press Release</t>
  </si>
  <si>
    <t>Limitations/Caveats for the different data sources are listed on each sheet</t>
  </si>
  <si>
    <t>Several of the methodologies/assunmptions (listed on each sheet) are informed by analysis that does not use a specific counterfactual</t>
  </si>
  <si>
    <t>Methodology is assumptions based, and based on best available evidence (from analysis of real-world data from clinical systems to unpublished, dated, grey literature)</t>
  </si>
  <si>
    <t>NB. The estimated total hours saved figure is 5.8 million, compared with 5.7 million in the press release. Please see 'Title Sheet' for further details.</t>
  </si>
  <si>
    <t>Data is collated in an NHS App Data Warehouse. Several metrics relating to this data are published at:</t>
  </si>
  <si>
    <t>% test results views that avoid a follow-up discussion or consultation</t>
  </si>
  <si>
    <t>Reported estimated reduction in follow-up phone calls/consultations</t>
  </si>
  <si>
    <t xml:space="preserve">This supplementary information explains the calculations that underpin the figures used in the Department of Health and Social Care Press Release: 'Major NHS App expansion cuts waiting times' dated 28th April 2025. 
(https://www.gov.uk/government/news/major-nhs-app-expansion-cuts-waiting-times).
NB. The estimated total hours saved figure is 5.8 million, compared with 5.7 million in the press release. Figures are slightly different due to updates to data from operational systems (management information from Mar 2025 actuals vs Feb 2025 estimates); and consistently using the most granular data in subtotals. Given the overall uncertainty in the estimates, we do not deem this to be a material difference.
The NHS App collects basic activity data relating to specific tasks performed in the NHS App. This data, in combination with assumptions relating to the benefit of these tasks (informed by research and subject matter opinion), has been used to estimate potential benefit of the NHS App to specific physical NHS services.
It is important to note that these are estimates of what would have happened if people had not used the NHS App. They are based on a set of assumptions, applied to the best available evidence (which are of varying degrees of quality). More details are provided against each item. If the assumptions were to change, the estimates would also change.
It is possible that the methodology or data sources will be developed which could lead to revisions to estimates. If this is the case, this supplementary file or existing statements will not be reissued. However, any new figures used in public statements will have the underpinning data and methodology released as supplementary information.
</t>
  </si>
  <si>
    <t>Publication date: 30 June 2025</t>
  </si>
  <si>
    <t>Overview 3:</t>
  </si>
  <si>
    <t>The Hospital Episode Statistics (HES) DNA rate for all patients serves as the counterfactual; this introduces a degree of conservatism to the analysis and potentially offsets other aspects that we have not attempted to adjust for</t>
  </si>
  <si>
    <t>Average DNA rate for all patients (calculated fom Monthly HES Dashboard)</t>
  </si>
  <si>
    <t>Wayfinder Appointments Management Information - Unpublished</t>
  </si>
  <si>
    <t>(Monthly input extrapolated value 1 * Assumption A) - (Monthly input extrapolated value 1 * Assumption B)</t>
  </si>
  <si>
    <r>
      <rPr>
        <sz val="11"/>
        <rFont val="Arial"/>
        <family val="2"/>
      </rPr>
      <t xml:space="preserve">Analysis of </t>
    </r>
    <r>
      <rPr>
        <sz val="11"/>
        <color theme="1"/>
        <rFont val="Arial"/>
        <family val="2"/>
      </rPr>
      <t>Wayfinder appointments data ((Sum(Value 2) / Sum(Value1))%)</t>
    </r>
  </si>
  <si>
    <t>Average (mean) DNA rate for hospital activity (all patients)</t>
  </si>
  <si>
    <t>Lippman, H. Re-engineering your practice: Do patients love you, but hate your phones? Medical Economics 18, (2000).</t>
  </si>
  <si>
    <t>Dexter, E. N. et al. Patient-Provider Communication: Does Electronic Messaging Reduce Incoming Telephone Calls? J. Am. Board Fam. Med. 29, 613–619 (2016).</t>
  </si>
  <si>
    <t>Liederman, E. M., Lee, J. C., Baquero, V. H. &amp; Seites, P. G. Patient-physician web messaging. The impact on message volume and satisfaction. J. Gen. Intern. Med. 20, 52–57 (2005).</t>
  </si>
  <si>
    <t>Baron, R. J. What’s keeping us so busy in primary care? A snapshot from one practice. N. Engl. J. Med. 362, 1632–1636 (2010).</t>
  </si>
  <si>
    <t>E</t>
  </si>
  <si>
    <t>Supporting evidence to underpin overview assumption</t>
  </si>
  <si>
    <t>Supporting evidence re opportunity to admin burden in GP Practices</t>
  </si>
  <si>
    <t>Trusts report admin staff can, on average, contact 30 patients in a 7.5 hour day</t>
  </si>
  <si>
    <t>Besides value 3 (as this is fully reported), activity is extrapolated to national level to account for non-submission of data. This is done by calculating the average activity level across submitting providers and applying this to non-submitting providers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</si>
</sst>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0.0%"/>
  </numFmts>
  <fonts count="19" x14ac:knownFonts="1">
    <font>
      <sz val="11"/>
      <color theme="1"/>
      <name val="Aptos Narrow"/>
      <family val="2"/>
      <scheme val="minor"/>
    </font>
    <font>
      <sz val="11"/>
      <color theme="1"/>
      <name val="Aptos Narrow"/>
      <family val="2"/>
      <scheme val="minor"/>
    </font>
    <font>
      <sz val="8"/>
      <name val="Aptos Narrow"/>
      <family val="2"/>
      <scheme val="minor"/>
    </font>
    <font>
      <b/>
      <sz val="11"/>
      <color theme="1"/>
      <name val="Arial"/>
      <family val="2"/>
    </font>
    <font>
      <sz val="11"/>
      <color theme="1"/>
      <name val="Arial"/>
      <family val="2"/>
    </font>
    <font>
      <u/>
      <sz val="11"/>
      <color theme="10"/>
      <name val="Aptos Narrow"/>
      <family val="2"/>
      <scheme val="minor"/>
    </font>
    <font>
      <b/>
      <sz val="14"/>
      <color theme="1"/>
      <name val="Arial"/>
      <family val="2"/>
    </font>
    <font>
      <b/>
      <u/>
      <sz val="11"/>
      <color theme="1"/>
      <name val="Arial"/>
      <family val="2"/>
    </font>
    <font>
      <b/>
      <sz val="11"/>
      <color indexed="8"/>
      <name val="Arial"/>
      <family val="2"/>
    </font>
    <font>
      <u/>
      <sz val="11"/>
      <color theme="10"/>
      <name val="Arial"/>
      <family val="2"/>
    </font>
    <font>
      <sz val="11"/>
      <name val="Arial"/>
      <family val="2"/>
    </font>
    <font>
      <b/>
      <sz val="16"/>
      <color rgb="FF0062AC"/>
      <name val="Arial"/>
      <family val="2"/>
    </font>
    <font>
      <b/>
      <sz val="11"/>
      <color rgb="FF000000"/>
      <name val="Arial"/>
      <family val="2"/>
    </font>
    <font>
      <sz val="11"/>
      <color rgb="FF000000"/>
      <name val="Arial"/>
      <family val="2"/>
    </font>
    <font>
      <sz val="11"/>
      <color rgb="FF1A1A1A"/>
      <name val="Arial"/>
      <family val="2"/>
    </font>
    <font>
      <sz val="11"/>
      <color rgb="FFFF0000"/>
      <name val="Arial"/>
      <family val="2"/>
    </font>
    <font>
      <sz val="12"/>
      <color theme="1"/>
      <name val="Arial"/>
      <family val="2"/>
    </font>
    <font>
      <u/>
      <sz val="11"/>
      <color theme="1"/>
      <name val="Arial"/>
      <family val="2"/>
    </font>
    <font>
      <b/>
      <sz val="11"/>
      <name val="Arial"/>
      <family val="2"/>
    </font>
  </fonts>
  <fills count="4">
    <fill>
      <patternFill patternType="none"/>
    </fill>
    <fill>
      <patternFill patternType="gray125"/>
    </fill>
    <fill>
      <patternFill patternType="solid">
        <fgColor theme="7" tint="0.79998168889431442"/>
        <bgColor indexed="64"/>
      </patternFill>
    </fill>
    <fill>
      <patternFill patternType="solid">
        <fgColor theme="4" tint="0.79998168889431442"/>
        <bgColor indexed="64"/>
      </patternFill>
    </fill>
  </fills>
  <borders count="7">
    <border>
      <left/>
      <right/>
      <top/>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5" fillId="0" borderId="0" applyNumberFormat="0" applyFill="0" applyBorder="0" applyAlignment="0" applyProtection="0"/>
  </cellStyleXfs>
  <cellXfs count="67">
    <xf numFmtId="0" fontId="0" fillId="0" borderId="0" xfId="0"/>
    <xf numFmtId="0" fontId="3" fillId="0" borderId="0" xfId="0" applyFont="1"/>
    <xf numFmtId="0" fontId="4" fillId="0" borderId="0" xfId="0" applyFont="1"/>
    <xf numFmtId="0" fontId="4" fillId="0" borderId="0" xfId="0" applyFont="1" applyAlignment="1">
      <alignment horizontal="center"/>
    </xf>
    <xf numFmtId="0" fontId="3" fillId="0" borderId="1" xfId="0" applyFont="1" applyBorder="1"/>
    <xf numFmtId="0" fontId="4" fillId="0" borderId="1" xfId="0" applyFont="1" applyBorder="1"/>
    <xf numFmtId="0" fontId="4" fillId="0" borderId="3" xfId="0" applyFont="1" applyBorder="1"/>
    <xf numFmtId="17" fontId="4" fillId="0" borderId="2" xfId="0" applyNumberFormat="1" applyFont="1" applyBorder="1"/>
    <xf numFmtId="17" fontId="4" fillId="0" borderId="3" xfId="0" applyNumberFormat="1" applyFont="1" applyBorder="1"/>
    <xf numFmtId="0" fontId="4" fillId="0" borderId="2" xfId="0" applyFont="1" applyBorder="1"/>
    <xf numFmtId="0" fontId="6" fillId="0" borderId="0" xfId="0" applyFont="1"/>
    <xf numFmtId="0" fontId="4" fillId="0" borderId="5" xfId="0" applyFont="1" applyBorder="1"/>
    <xf numFmtId="164" fontId="4" fillId="0" borderId="0" xfId="1" applyNumberFormat="1" applyFont="1"/>
    <xf numFmtId="164" fontId="4" fillId="0" borderId="1" xfId="1" applyNumberFormat="1" applyFont="1" applyBorder="1"/>
    <xf numFmtId="164" fontId="4" fillId="0" borderId="0" xfId="0" applyNumberFormat="1" applyFont="1"/>
    <xf numFmtId="0" fontId="7" fillId="0" borderId="0" xfId="0" applyFont="1"/>
    <xf numFmtId="164" fontId="4" fillId="0" borderId="5" xfId="1" applyNumberFormat="1" applyFont="1" applyBorder="1"/>
    <xf numFmtId="0" fontId="3" fillId="0" borderId="2" xfId="0" applyFont="1" applyBorder="1"/>
    <xf numFmtId="164" fontId="8" fillId="0" borderId="0" xfId="0" applyNumberFormat="1" applyFont="1"/>
    <xf numFmtId="9" fontId="4" fillId="0" borderId="0" xfId="0" applyNumberFormat="1" applyFont="1" applyAlignment="1">
      <alignment horizontal="center"/>
    </xf>
    <xf numFmtId="0" fontId="4" fillId="0" borderId="0" xfId="0" applyFont="1" applyAlignment="1">
      <alignment horizontal="center" vertical="center"/>
    </xf>
    <xf numFmtId="0" fontId="8" fillId="2" borderId="2" xfId="0" applyFont="1" applyFill="1" applyBorder="1"/>
    <xf numFmtId="164" fontId="8" fillId="2" borderId="0" xfId="0" applyNumberFormat="1" applyFont="1" applyFill="1"/>
    <xf numFmtId="0" fontId="3" fillId="2" borderId="2" xfId="0" applyFont="1" applyFill="1" applyBorder="1"/>
    <xf numFmtId="164" fontId="3" fillId="2" borderId="0" xfId="0" applyNumberFormat="1" applyFont="1" applyFill="1"/>
    <xf numFmtId="164" fontId="4" fillId="0" borderId="4" xfId="0" applyNumberFormat="1" applyFont="1" applyBorder="1"/>
    <xf numFmtId="0" fontId="3" fillId="0" borderId="0" xfId="0" applyFont="1" applyAlignment="1">
      <alignment horizontal="center"/>
    </xf>
    <xf numFmtId="0" fontId="3" fillId="0" borderId="3" xfId="0" applyFont="1" applyBorder="1"/>
    <xf numFmtId="0" fontId="3" fillId="0" borderId="5" xfId="0" applyFont="1" applyBorder="1"/>
    <xf numFmtId="164" fontId="3" fillId="0" borderId="0" xfId="1" applyNumberFormat="1" applyFont="1"/>
    <xf numFmtId="164" fontId="4" fillId="0" borderId="4" xfId="1" applyNumberFormat="1" applyFont="1" applyBorder="1"/>
    <xf numFmtId="43" fontId="4" fillId="0" borderId="0" xfId="0" applyNumberFormat="1" applyFont="1"/>
    <xf numFmtId="164" fontId="3" fillId="2" borderId="4" xfId="1" applyNumberFormat="1" applyFont="1" applyFill="1" applyBorder="1"/>
    <xf numFmtId="165" fontId="4" fillId="0" borderId="0" xfId="2" applyNumberFormat="1" applyFont="1" applyAlignment="1">
      <alignment horizontal="center"/>
    </xf>
    <xf numFmtId="0" fontId="8" fillId="3" borderId="2" xfId="0" applyFont="1" applyFill="1" applyBorder="1"/>
    <xf numFmtId="164" fontId="8" fillId="3" borderId="0" xfId="0" applyNumberFormat="1" applyFont="1" applyFill="1"/>
    <xf numFmtId="0" fontId="9" fillId="0" borderId="0" xfId="3" applyFont="1"/>
    <xf numFmtId="0" fontId="9" fillId="0" borderId="0" xfId="3" quotePrefix="1" applyFont="1"/>
    <xf numFmtId="0" fontId="11" fillId="0" borderId="0" xfId="0" applyFont="1"/>
    <xf numFmtId="0" fontId="3" fillId="0" borderId="0" xfId="0" applyFont="1" applyAlignment="1">
      <alignment horizontal="left" vertical="top" indent="1"/>
    </xf>
    <xf numFmtId="0" fontId="4" fillId="0" borderId="0" xfId="0" applyFont="1" applyAlignment="1">
      <alignment horizontal="left" vertical="top" wrapText="1" indent="1"/>
    </xf>
    <xf numFmtId="0" fontId="4" fillId="0" borderId="0" xfId="0" applyFont="1" applyAlignment="1">
      <alignment horizontal="left" indent="1"/>
    </xf>
    <xf numFmtId="0" fontId="3" fillId="0" borderId="0" xfId="0" applyFont="1" applyAlignment="1">
      <alignment horizontal="left" indent="1"/>
    </xf>
    <xf numFmtId="0" fontId="10" fillId="0" borderId="0" xfId="0" applyFont="1" applyAlignment="1">
      <alignment horizontal="left" wrapText="1" indent="1"/>
    </xf>
    <xf numFmtId="17" fontId="4" fillId="0" borderId="0" xfId="0" applyNumberFormat="1" applyFont="1" applyAlignment="1">
      <alignment horizontal="left" indent="1"/>
    </xf>
    <xf numFmtId="0" fontId="12" fillId="0" borderId="0" xfId="0" applyFont="1" applyAlignment="1">
      <alignment horizontal="left" vertical="top" wrapText="1" indent="1"/>
    </xf>
    <xf numFmtId="0" fontId="13" fillId="0" borderId="0" xfId="0" applyFont="1" applyAlignment="1">
      <alignment horizontal="left" vertical="top" wrapText="1" indent="1"/>
    </xf>
    <xf numFmtId="0" fontId="14" fillId="0" borderId="0" xfId="0" applyFont="1" applyAlignment="1">
      <alignment horizontal="left" vertical="center" indent="1"/>
    </xf>
    <xf numFmtId="0" fontId="15" fillId="0" borderId="0" xfId="0" applyFont="1"/>
    <xf numFmtId="17" fontId="4" fillId="0" borderId="0" xfId="0" applyNumberFormat="1" applyFont="1"/>
    <xf numFmtId="164" fontId="4" fillId="0" borderId="6" xfId="1" applyNumberFormat="1" applyFont="1" applyBorder="1"/>
    <xf numFmtId="164" fontId="4" fillId="0" borderId="2" xfId="1" applyNumberFormat="1" applyFont="1" applyBorder="1"/>
    <xf numFmtId="164" fontId="4" fillId="0" borderId="3" xfId="1" applyNumberFormat="1" applyFont="1" applyBorder="1"/>
    <xf numFmtId="164" fontId="4" fillId="0" borderId="2" xfId="0" applyNumberFormat="1" applyFont="1" applyBorder="1"/>
    <xf numFmtId="9" fontId="4" fillId="0" borderId="0" xfId="2" applyFont="1"/>
    <xf numFmtId="165" fontId="4" fillId="0" borderId="0" xfId="2" applyNumberFormat="1" applyFont="1"/>
    <xf numFmtId="164" fontId="15" fillId="0" borderId="0" xfId="0" applyNumberFormat="1" applyFont="1"/>
    <xf numFmtId="165" fontId="15" fillId="0" borderId="0" xfId="2" applyNumberFormat="1" applyFont="1"/>
    <xf numFmtId="164" fontId="15" fillId="0" borderId="0" xfId="1" applyNumberFormat="1" applyFont="1"/>
    <xf numFmtId="0" fontId="16" fillId="0" borderId="0" xfId="0" applyFont="1" applyAlignment="1">
      <alignment horizontal="left" vertical="center" indent="1"/>
    </xf>
    <xf numFmtId="14" fontId="4" fillId="0" borderId="0" xfId="0" applyNumberFormat="1" applyFont="1"/>
    <xf numFmtId="3" fontId="4" fillId="0" borderId="0" xfId="0" applyNumberFormat="1" applyFont="1"/>
    <xf numFmtId="0" fontId="4" fillId="0" borderId="0" xfId="0" applyFont="1" applyAlignment="1">
      <alignment horizontal="center"/>
    </xf>
    <xf numFmtId="0" fontId="3" fillId="0" borderId="0" xfId="0" applyFont="1" applyAlignment="1">
      <alignment horizontal="center"/>
    </xf>
    <xf numFmtId="164" fontId="10" fillId="0" borderId="0" xfId="0" applyNumberFormat="1" applyFont="1"/>
    <xf numFmtId="0" fontId="10" fillId="0" borderId="0" xfId="0" applyFont="1"/>
    <xf numFmtId="0" fontId="18" fillId="0" borderId="0" xfId="0" applyFont="1" applyFill="1"/>
  </cellXfs>
  <cellStyles count="4">
    <cellStyle name="Comma" xfId="1" builtinId="3"/>
    <cellStyle name="Hyperlink" xfId="3" builtinId="8"/>
    <cellStyle name="Normal" xfId="0" builtinId="0"/>
    <cellStyle name="Per cent" xfId="2" builtinId="5"/>
  </cellStyles>
  <dxfs count="0"/>
  <tableStyles count="0" defaultTableStyle="TableStyleMedium2" defaultPivotStyle="PivotStyleLight16"/>
  <colors>
    <mruColors>
      <color rgb="FF0062A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hyperlink" Target="https://digital.nhs.uk/data-and-information/publications/statistical/provisional-monthly-hospital-episode-statistics-for-admitted-patient-care-outpatient-and-accident-and-emergency-data"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s://digital.nhs.uk/data-and-information/publications/statistical/nhs-app-statistics" TargetMode="External"/></Relationships>
</file>

<file path=xl/worksheets/_rels/sheet5.xml.rels><?xml version="1.0" encoding="UTF-8" standalone="yes"?>
<Relationships xmlns="http://schemas.openxmlformats.org/package/2006/relationships"><Relationship Id="rId1" Type="http://schemas.openxmlformats.org/officeDocument/2006/relationships/hyperlink" Target="https://digital.nhs.uk/data-and-information/publications/statistical/nhs-app-statistics"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s://digital.nhs.uk/data-and-information/publications/statistical/nhs-app-statistics"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digital.nhs.uk/data-and-information/publications/statistical/nhs-app-statistics"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s://transform.england.nhs.uk/key-tools-and-info/digital-playbooks/perioperative-digital-playbook/digital-preoperative-assessment-at-guys-and-st-thomas-nhs-foundation-trus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D0D93C-3FAD-4A7E-87FB-C2FFE7BBCCEE}">
  <dimension ref="A1:K41"/>
  <sheetViews>
    <sheetView tabSelected="1" zoomScale="85" zoomScaleNormal="85" workbookViewId="0"/>
  </sheetViews>
  <sheetFormatPr defaultRowHeight="14" x14ac:dyDescent="0.3"/>
  <cols>
    <col min="1" max="1" width="123.54296875" style="2" customWidth="1"/>
    <col min="2" max="16384" width="8.7265625" style="2"/>
  </cols>
  <sheetData>
    <row r="1" spans="1:1" ht="20" x14ac:dyDescent="0.4">
      <c r="A1" s="38" t="s">
        <v>95</v>
      </c>
    </row>
    <row r="2" spans="1:1" x14ac:dyDescent="0.3">
      <c r="A2" s="66" t="s">
        <v>173</v>
      </c>
    </row>
    <row r="4" spans="1:1" x14ac:dyDescent="0.3">
      <c r="A4" s="39" t="s">
        <v>96</v>
      </c>
    </row>
    <row r="5" spans="1:1" ht="300" customHeight="1" x14ac:dyDescent="0.3">
      <c r="A5" s="40" t="s">
        <v>172</v>
      </c>
    </row>
    <row r="6" spans="1:1" x14ac:dyDescent="0.3">
      <c r="A6" s="41"/>
    </row>
    <row r="7" spans="1:1" x14ac:dyDescent="0.3">
      <c r="A7" s="42" t="s">
        <v>97</v>
      </c>
    </row>
    <row r="8" spans="1:1" x14ac:dyDescent="0.3">
      <c r="A8" s="41" t="s">
        <v>98</v>
      </c>
    </row>
    <row r="9" spans="1:1" x14ac:dyDescent="0.3">
      <c r="A9" s="41" t="s">
        <v>99</v>
      </c>
    </row>
    <row r="10" spans="1:1" x14ac:dyDescent="0.3">
      <c r="A10" s="41" t="s">
        <v>100</v>
      </c>
    </row>
    <row r="11" spans="1:1" x14ac:dyDescent="0.3">
      <c r="A11" s="41" t="s">
        <v>101</v>
      </c>
    </row>
    <row r="12" spans="1:1" x14ac:dyDescent="0.3">
      <c r="A12" s="41" t="s">
        <v>102</v>
      </c>
    </row>
    <row r="13" spans="1:1" x14ac:dyDescent="0.3">
      <c r="A13" s="41" t="s">
        <v>103</v>
      </c>
    </row>
    <row r="14" spans="1:1" x14ac:dyDescent="0.3">
      <c r="A14" s="41" t="s">
        <v>104</v>
      </c>
    </row>
    <row r="15" spans="1:1" x14ac:dyDescent="0.3">
      <c r="A15" s="41" t="s">
        <v>105</v>
      </c>
    </row>
    <row r="16" spans="1:1" x14ac:dyDescent="0.3">
      <c r="A16" s="41" t="s">
        <v>106</v>
      </c>
    </row>
    <row r="17" spans="1:1" x14ac:dyDescent="0.3">
      <c r="A17" s="41"/>
    </row>
    <row r="18" spans="1:1" x14ac:dyDescent="0.3">
      <c r="A18" s="42" t="s">
        <v>107</v>
      </c>
    </row>
    <row r="19" spans="1:1" x14ac:dyDescent="0.3">
      <c r="A19" s="43" t="s">
        <v>163</v>
      </c>
    </row>
    <row r="20" spans="1:1" x14ac:dyDescent="0.3">
      <c r="A20" s="41"/>
    </row>
    <row r="21" spans="1:1" x14ac:dyDescent="0.3">
      <c r="A21" s="42" t="s">
        <v>108</v>
      </c>
    </row>
    <row r="22" spans="1:1" x14ac:dyDescent="0.3">
      <c r="A22" s="44" t="s">
        <v>109</v>
      </c>
    </row>
    <row r="23" spans="1:1" x14ac:dyDescent="0.3">
      <c r="A23" s="41" t="s">
        <v>164</v>
      </c>
    </row>
    <row r="24" spans="1:1" x14ac:dyDescent="0.3">
      <c r="A24" s="41"/>
    </row>
    <row r="25" spans="1:1" x14ac:dyDescent="0.3">
      <c r="A25" s="42" t="s">
        <v>110</v>
      </c>
    </row>
    <row r="26" spans="1:1" x14ac:dyDescent="0.3">
      <c r="A26" s="43" t="s">
        <v>165</v>
      </c>
    </row>
    <row r="27" spans="1:1" x14ac:dyDescent="0.3">
      <c r="A27" s="41" t="s">
        <v>167</v>
      </c>
    </row>
    <row r="28" spans="1:1" x14ac:dyDescent="0.3">
      <c r="A28" s="41" t="s">
        <v>166</v>
      </c>
    </row>
    <row r="30" spans="1:1" x14ac:dyDescent="0.3">
      <c r="A30" s="45" t="s">
        <v>111</v>
      </c>
    </row>
    <row r="31" spans="1:1" x14ac:dyDescent="0.3">
      <c r="A31" s="46" t="s">
        <v>112</v>
      </c>
    </row>
    <row r="32" spans="1:1" x14ac:dyDescent="0.3">
      <c r="A32" s="46" t="s">
        <v>113</v>
      </c>
    </row>
    <row r="33" spans="1:11" x14ac:dyDescent="0.3">
      <c r="A33" s="46" t="s">
        <v>114</v>
      </c>
    </row>
    <row r="34" spans="1:11" x14ac:dyDescent="0.3">
      <c r="A34" s="46"/>
    </row>
    <row r="35" spans="1:11" x14ac:dyDescent="0.3">
      <c r="A35" s="47" t="s">
        <v>115</v>
      </c>
    </row>
    <row r="36" spans="1:11" x14ac:dyDescent="0.3">
      <c r="A36" s="47" t="s">
        <v>116</v>
      </c>
    </row>
    <row r="37" spans="1:11" x14ac:dyDescent="0.3">
      <c r="B37" s="48"/>
      <c r="C37" s="48"/>
      <c r="D37" s="48"/>
    </row>
    <row r="40" spans="1:11" x14ac:dyDescent="0.3">
      <c r="B40" s="62"/>
      <c r="C40" s="62"/>
      <c r="D40" s="62"/>
      <c r="E40" s="62"/>
      <c r="F40" s="62"/>
      <c r="G40" s="62"/>
      <c r="H40" s="62"/>
      <c r="I40" s="62"/>
      <c r="J40" s="62"/>
      <c r="K40" s="62"/>
    </row>
    <row r="41" spans="1:11" x14ac:dyDescent="0.3">
      <c r="B41" s="49"/>
      <c r="C41" s="49"/>
      <c r="D41" s="49"/>
      <c r="E41" s="49"/>
      <c r="F41" s="49"/>
      <c r="G41" s="49"/>
      <c r="H41" s="49"/>
      <c r="I41" s="49"/>
      <c r="J41" s="49"/>
      <c r="K41" s="49"/>
    </row>
  </sheetData>
  <mergeCells count="1">
    <mergeCell ref="B40:K40"/>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BDF2AF-7A9F-43ED-8319-D5FBF62BF2EC}">
  <sheetPr>
    <tabColor theme="3" tint="0.89999084444715716"/>
  </sheetPr>
  <dimension ref="A1:O51"/>
  <sheetViews>
    <sheetView workbookViewId="0">
      <selection activeCell="B37" sqref="B37"/>
    </sheetView>
  </sheetViews>
  <sheetFormatPr defaultRowHeight="14" x14ac:dyDescent="0.3"/>
  <cols>
    <col min="1" max="9" width="13.1796875" style="2" customWidth="1"/>
    <col min="10" max="16384" width="8.7265625" style="2"/>
  </cols>
  <sheetData>
    <row r="1" spans="1:8" x14ac:dyDescent="0.3">
      <c r="A1" s="1" t="s">
        <v>89</v>
      </c>
    </row>
    <row r="2" spans="1:8" ht="18" x14ac:dyDescent="0.4">
      <c r="A2" s="10" t="s">
        <v>59</v>
      </c>
    </row>
    <row r="3" spans="1:8" s="5" customFormat="1" x14ac:dyDescent="0.3"/>
    <row r="4" spans="1:8" x14ac:dyDescent="0.3">
      <c r="A4" s="15" t="s">
        <v>23</v>
      </c>
    </row>
    <row r="5" spans="1:8" x14ac:dyDescent="0.3">
      <c r="A5" s="1" t="s">
        <v>68</v>
      </c>
      <c r="B5" s="2" t="s">
        <v>78</v>
      </c>
    </row>
    <row r="6" spans="1:8" x14ac:dyDescent="0.3">
      <c r="A6" s="1" t="s">
        <v>69</v>
      </c>
      <c r="B6" s="2" t="s">
        <v>80</v>
      </c>
    </row>
    <row r="7" spans="1:8" x14ac:dyDescent="0.3">
      <c r="A7" s="1" t="s">
        <v>70</v>
      </c>
      <c r="B7" s="2" t="s">
        <v>79</v>
      </c>
    </row>
    <row r="8" spans="1:8" x14ac:dyDescent="0.3">
      <c r="A8" s="1" t="s">
        <v>71</v>
      </c>
      <c r="B8" s="2" t="s">
        <v>81</v>
      </c>
    </row>
    <row r="9" spans="1:8" x14ac:dyDescent="0.3">
      <c r="A9" s="1" t="s">
        <v>13</v>
      </c>
      <c r="B9" s="2" t="s">
        <v>131</v>
      </c>
    </row>
    <row r="10" spans="1:8" x14ac:dyDescent="0.3">
      <c r="A10" s="1" t="s">
        <v>130</v>
      </c>
      <c r="B10" s="2" t="s">
        <v>132</v>
      </c>
    </row>
    <row r="11" spans="1:8" x14ac:dyDescent="0.3">
      <c r="B11" s="2" t="s">
        <v>134</v>
      </c>
    </row>
    <row r="12" spans="1:8" x14ac:dyDescent="0.3">
      <c r="B12" s="2" t="s">
        <v>121</v>
      </c>
    </row>
    <row r="13" spans="1:8" x14ac:dyDescent="0.3">
      <c r="B13" s="2" t="s">
        <v>154</v>
      </c>
    </row>
    <row r="14" spans="1:8" x14ac:dyDescent="0.3">
      <c r="B14" s="2" t="s">
        <v>189</v>
      </c>
    </row>
    <row r="16" spans="1:8" x14ac:dyDescent="0.3">
      <c r="A16" s="6" t="s">
        <v>1</v>
      </c>
      <c r="B16" s="5" t="s">
        <v>64</v>
      </c>
      <c r="C16" s="5" t="s">
        <v>65</v>
      </c>
      <c r="D16" s="5" t="s">
        <v>66</v>
      </c>
      <c r="E16" s="5" t="s">
        <v>67</v>
      </c>
      <c r="F16" s="11" t="s">
        <v>75</v>
      </c>
      <c r="G16" s="5" t="s">
        <v>76</v>
      </c>
      <c r="H16" s="5" t="s">
        <v>77</v>
      </c>
    </row>
    <row r="17" spans="1:15" x14ac:dyDescent="0.3">
      <c r="A17" s="7">
        <v>45474</v>
      </c>
      <c r="B17" s="12">
        <v>27671</v>
      </c>
      <c r="C17" s="12">
        <v>15616</v>
      </c>
      <c r="D17" s="12">
        <v>184377</v>
      </c>
      <c r="E17" s="12">
        <v>1487</v>
      </c>
      <c r="F17" s="30">
        <v>143238.11764705883</v>
      </c>
      <c r="G17" s="12">
        <v>17395.037974683546</v>
      </c>
      <c r="H17" s="12">
        <v>2468.981132075472</v>
      </c>
    </row>
    <row r="18" spans="1:15" x14ac:dyDescent="0.3">
      <c r="A18" s="7">
        <v>45505</v>
      </c>
      <c r="B18" s="12">
        <v>35735</v>
      </c>
      <c r="C18" s="12">
        <v>14452</v>
      </c>
      <c r="D18" s="12">
        <v>174012</v>
      </c>
      <c r="E18" s="12">
        <v>1794</v>
      </c>
      <c r="F18" s="30">
        <v>169271.05263157896</v>
      </c>
      <c r="G18" s="12">
        <v>15670.843373493975</v>
      </c>
      <c r="H18" s="12">
        <v>2242.5</v>
      </c>
    </row>
    <row r="19" spans="1:15" x14ac:dyDescent="0.3">
      <c r="A19" s="7">
        <v>45536</v>
      </c>
      <c r="B19" s="12">
        <v>43534</v>
      </c>
      <c r="C19" s="12">
        <v>44744</v>
      </c>
      <c r="D19" s="12">
        <v>108756</v>
      </c>
      <c r="E19" s="12">
        <v>4974</v>
      </c>
      <c r="F19" s="30">
        <v>203158.66666666669</v>
      </c>
      <c r="G19" s="12">
        <v>53474.536585365851</v>
      </c>
      <c r="H19" s="12">
        <v>6170.2784810126577</v>
      </c>
    </row>
    <row r="20" spans="1:15" x14ac:dyDescent="0.3">
      <c r="A20" s="7">
        <v>45566</v>
      </c>
      <c r="B20" s="12">
        <v>48770</v>
      </c>
      <c r="C20" s="12">
        <v>19232</v>
      </c>
      <c r="D20" s="12">
        <v>188173</v>
      </c>
      <c r="E20" s="12">
        <v>3217</v>
      </c>
      <c r="F20" s="30">
        <v>219465.00000000003</v>
      </c>
      <c r="G20" s="12">
        <v>21392.898876404495</v>
      </c>
      <c r="H20" s="12">
        <v>3578.4606741573034</v>
      </c>
    </row>
    <row r="21" spans="1:15" x14ac:dyDescent="0.3">
      <c r="A21" s="7">
        <v>45597</v>
      </c>
      <c r="B21" s="12">
        <v>57749</v>
      </c>
      <c r="C21" s="12">
        <v>19365</v>
      </c>
      <c r="D21" s="12">
        <v>231122</v>
      </c>
      <c r="E21" s="12">
        <v>3026</v>
      </c>
      <c r="F21" s="30">
        <v>265120.40909090912</v>
      </c>
      <c r="G21" s="12">
        <v>21731.833333333332</v>
      </c>
      <c r="H21" s="12">
        <v>3434</v>
      </c>
    </row>
    <row r="22" spans="1:15" x14ac:dyDescent="0.3">
      <c r="A22" s="7">
        <v>45627</v>
      </c>
      <c r="B22" s="12">
        <v>80126</v>
      </c>
      <c r="C22" s="12">
        <v>20131</v>
      </c>
      <c r="D22" s="12">
        <v>226601</v>
      </c>
      <c r="E22" s="12">
        <v>1936</v>
      </c>
      <c r="F22" s="30">
        <v>305665.85185185185</v>
      </c>
      <c r="G22" s="12">
        <v>1442</v>
      </c>
      <c r="H22" s="12">
        <v>2373.9047619047619</v>
      </c>
    </row>
    <row r="23" spans="1:15" x14ac:dyDescent="0.3">
      <c r="A23" s="7">
        <v>45658</v>
      </c>
      <c r="B23" s="12">
        <v>74028</v>
      </c>
      <c r="C23" s="12">
        <v>23814</v>
      </c>
      <c r="D23" s="12">
        <v>309884</v>
      </c>
      <c r="E23" s="12">
        <v>2989</v>
      </c>
      <c r="F23" s="30">
        <v>334735.30434782611</v>
      </c>
      <c r="G23" s="12">
        <v>27216</v>
      </c>
      <c r="H23" s="12">
        <v>3700.666666666667</v>
      </c>
    </row>
    <row r="24" spans="1:15" x14ac:dyDescent="0.3">
      <c r="A24" s="7">
        <v>45689</v>
      </c>
      <c r="B24" s="12">
        <v>65648</v>
      </c>
      <c r="C24" s="12">
        <v>20508</v>
      </c>
      <c r="D24" s="12">
        <v>263943</v>
      </c>
      <c r="E24" s="12">
        <v>3166</v>
      </c>
      <c r="F24" s="30">
        <v>287210</v>
      </c>
      <c r="G24" s="12">
        <v>23926</v>
      </c>
      <c r="H24" s="12">
        <v>3395.0113858837681</v>
      </c>
    </row>
    <row r="25" spans="1:15" x14ac:dyDescent="0.3">
      <c r="A25" s="8">
        <v>45717</v>
      </c>
      <c r="B25" s="13">
        <v>68741</v>
      </c>
      <c r="C25" s="13">
        <v>23332</v>
      </c>
      <c r="D25" s="13">
        <v>258556</v>
      </c>
      <c r="E25" s="13">
        <v>3340</v>
      </c>
      <c r="F25" s="16">
        <v>236959.45577786118</v>
      </c>
      <c r="G25" s="13">
        <v>24228.809840022255</v>
      </c>
      <c r="H25" s="13">
        <v>3492.0117111947329</v>
      </c>
    </row>
    <row r="26" spans="1:15" x14ac:dyDescent="0.3">
      <c r="A26" s="9" t="s">
        <v>2</v>
      </c>
      <c r="B26" s="14">
        <f>SUM(B17:B25)</f>
        <v>502002</v>
      </c>
      <c r="C26" s="14">
        <f t="shared" ref="C26:E26" si="0">SUM(C17:C25)</f>
        <v>201194</v>
      </c>
      <c r="D26" s="14">
        <f t="shared" si="0"/>
        <v>1945424</v>
      </c>
      <c r="E26" s="14">
        <f t="shared" si="0"/>
        <v>25929</v>
      </c>
      <c r="F26" s="14">
        <f t="shared" ref="F26" si="1">SUM(F17:F25)</f>
        <v>2164823.8580137528</v>
      </c>
      <c r="G26" s="14">
        <f t="shared" ref="G26" si="2">SUM(G17:G25)</f>
        <v>206477.95998330347</v>
      </c>
      <c r="H26" s="14">
        <f t="shared" ref="H26" si="3">SUM(H17:H25)</f>
        <v>30855.814812895365</v>
      </c>
    </row>
    <row r="28" spans="1:15" s="5" customFormat="1" x14ac:dyDescent="0.3"/>
    <row r="29" spans="1:15" x14ac:dyDescent="0.3">
      <c r="A29" s="15" t="s">
        <v>24</v>
      </c>
    </row>
    <row r="30" spans="1:15" x14ac:dyDescent="0.3">
      <c r="A30" s="2" t="s">
        <v>135</v>
      </c>
      <c r="B30" s="2" t="s">
        <v>139</v>
      </c>
    </row>
    <row r="32" spans="1:15" x14ac:dyDescent="0.3">
      <c r="A32" s="4" t="s">
        <v>22</v>
      </c>
      <c r="B32" s="4" t="s">
        <v>11</v>
      </c>
      <c r="C32" s="5"/>
      <c r="D32" s="5"/>
      <c r="E32" s="5"/>
      <c r="F32" s="5"/>
      <c r="G32" s="4" t="s">
        <v>8</v>
      </c>
      <c r="H32" s="4" t="s">
        <v>122</v>
      </c>
      <c r="I32" s="5"/>
      <c r="J32" s="5"/>
      <c r="K32" s="5"/>
      <c r="L32" s="5"/>
      <c r="M32" s="5"/>
      <c r="N32" s="5"/>
      <c r="O32" s="4" t="s">
        <v>0</v>
      </c>
    </row>
    <row r="33" spans="1:15" x14ac:dyDescent="0.3">
      <c r="A33" s="3" t="s">
        <v>3</v>
      </c>
      <c r="B33" s="2" t="s">
        <v>83</v>
      </c>
      <c r="G33" s="3">
        <v>15</v>
      </c>
      <c r="H33" s="2" t="s">
        <v>188</v>
      </c>
      <c r="O33" s="65" t="s">
        <v>63</v>
      </c>
    </row>
    <row r="34" spans="1:15" x14ac:dyDescent="0.3">
      <c r="A34" s="3" t="s">
        <v>4</v>
      </c>
      <c r="B34" s="2" t="s">
        <v>84</v>
      </c>
      <c r="G34" s="19">
        <v>1</v>
      </c>
      <c r="H34" s="2" t="s">
        <v>137</v>
      </c>
      <c r="O34" s="2" t="s">
        <v>63</v>
      </c>
    </row>
    <row r="35" spans="1:15" x14ac:dyDescent="0.3">
      <c r="A35" s="3" t="s">
        <v>5</v>
      </c>
      <c r="B35" s="2" t="s">
        <v>85</v>
      </c>
      <c r="G35" s="19">
        <v>0.5</v>
      </c>
      <c r="H35" s="2" t="s">
        <v>138</v>
      </c>
      <c r="O35" s="2" t="s">
        <v>63</v>
      </c>
    </row>
    <row r="36" spans="1:15" s="5" customFormat="1" x14ac:dyDescent="0.3"/>
    <row r="37" spans="1:15" x14ac:dyDescent="0.3">
      <c r="A37" s="15" t="s">
        <v>25</v>
      </c>
    </row>
    <row r="38" spans="1:15" x14ac:dyDescent="0.3">
      <c r="A38" s="2" t="s">
        <v>11</v>
      </c>
      <c r="B38" s="2" t="s">
        <v>86</v>
      </c>
    </row>
    <row r="39" spans="1:15" x14ac:dyDescent="0.3">
      <c r="A39" s="2" t="s">
        <v>7</v>
      </c>
      <c r="B39" s="2" t="s">
        <v>90</v>
      </c>
    </row>
    <row r="41" spans="1:15" x14ac:dyDescent="0.3">
      <c r="A41" s="6" t="s">
        <v>1</v>
      </c>
      <c r="B41" s="5" t="s">
        <v>8</v>
      </c>
    </row>
    <row r="42" spans="1:15" x14ac:dyDescent="0.3">
      <c r="A42" s="7">
        <v>45474</v>
      </c>
      <c r="B42" s="12">
        <f>(((F17+D17)*$G$34)+((G17+H17)*$G$35))*$G$33/60</f>
        <v>84386.781800109573</v>
      </c>
      <c r="D42" s="31"/>
    </row>
    <row r="43" spans="1:15" x14ac:dyDescent="0.3">
      <c r="A43" s="7">
        <v>45505</v>
      </c>
      <c r="B43" s="12">
        <f>(((F18+D18)*$G$34)+((G18+H18)*$G$35))*$G$33/60</f>
        <v>88059.931079581511</v>
      </c>
    </row>
    <row r="44" spans="1:15" x14ac:dyDescent="0.3">
      <c r="A44" s="7">
        <v>45536</v>
      </c>
      <c r="B44" s="12">
        <f>(((F19+D19)*$G$34)+((G19+H19)*$G$35))*$G$33/60</f>
        <v>85434.268549963977</v>
      </c>
    </row>
    <row r="45" spans="1:15" x14ac:dyDescent="0.3">
      <c r="A45" s="7">
        <v>45566</v>
      </c>
      <c r="B45" s="12">
        <f>(((F20+D20)*$G$34)+((G20+H20)*$G$35))*$G$33/60</f>
        <v>105030.91994382022</v>
      </c>
    </row>
    <row r="46" spans="1:15" x14ac:dyDescent="0.3">
      <c r="A46" s="7">
        <v>45597</v>
      </c>
      <c r="B46" s="12">
        <f>(((F21+D21)*$G$34)+((G21+H21)*$G$35))*$G$33/60</f>
        <v>127206.33143939395</v>
      </c>
    </row>
    <row r="47" spans="1:15" x14ac:dyDescent="0.3">
      <c r="A47" s="7">
        <v>45627</v>
      </c>
      <c r="B47" s="12">
        <f>(((F22+D22)*$G$34)+((G22+H22)*$G$35))*$G$33/60</f>
        <v>133543.70105820108</v>
      </c>
    </row>
    <row r="48" spans="1:15" x14ac:dyDescent="0.3">
      <c r="A48" s="7">
        <v>45658</v>
      </c>
      <c r="B48" s="12">
        <f>(((F23+D23)*$G$34)+((G23+H23)*$G$35))*$G$33/60</f>
        <v>165019.40942028989</v>
      </c>
    </row>
    <row r="49" spans="1:2" x14ac:dyDescent="0.3">
      <c r="A49" s="7">
        <v>45689</v>
      </c>
      <c r="B49" s="12">
        <f>(((F24+D24)*$G$34)+((G24+H24)*$G$35))*$G$33/60</f>
        <v>141203.37642323546</v>
      </c>
    </row>
    <row r="50" spans="1:2" x14ac:dyDescent="0.3">
      <c r="A50" s="8">
        <v>45717</v>
      </c>
      <c r="B50" s="16">
        <f>(((F25+D25)*$G$34)+((G25+H25)*$G$35))*$G$33/60</f>
        <v>127343.96663836742</v>
      </c>
    </row>
    <row r="51" spans="1:2" x14ac:dyDescent="0.3">
      <c r="A51" s="21" t="s">
        <v>2</v>
      </c>
      <c r="B51" s="22">
        <f>SUM(B42:B50)</f>
        <v>1057228.6863529631</v>
      </c>
    </row>
  </sheetData>
  <phoneticPr fontId="2"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D71D5-20DE-4C5D-B50F-AA5EBC009864}">
  <sheetPr>
    <tabColor theme="3" tint="0.749992370372631"/>
  </sheetPr>
  <dimension ref="A1:O54"/>
  <sheetViews>
    <sheetView workbookViewId="0">
      <selection activeCell="B30" sqref="B30"/>
    </sheetView>
  </sheetViews>
  <sheetFormatPr defaultRowHeight="14" x14ac:dyDescent="0.3"/>
  <cols>
    <col min="1" max="8" width="13.1796875" style="2" customWidth="1"/>
    <col min="9" max="13" width="8.7265625" style="2"/>
    <col min="14" max="14" width="11.81640625" style="2" customWidth="1"/>
    <col min="15" max="16384" width="8.7265625" style="2"/>
  </cols>
  <sheetData>
    <row r="1" spans="1:5" x14ac:dyDescent="0.3">
      <c r="A1" s="1" t="s">
        <v>21</v>
      </c>
    </row>
    <row r="2" spans="1:5" ht="18" x14ac:dyDescent="0.4">
      <c r="A2" s="10" t="s">
        <v>91</v>
      </c>
    </row>
    <row r="3" spans="1:5" s="5" customFormat="1" x14ac:dyDescent="0.3"/>
    <row r="4" spans="1:5" x14ac:dyDescent="0.3">
      <c r="A4" s="15" t="s">
        <v>23</v>
      </c>
    </row>
    <row r="5" spans="1:5" x14ac:dyDescent="0.3">
      <c r="A5" s="1" t="s">
        <v>68</v>
      </c>
      <c r="B5" s="2" t="s">
        <v>119</v>
      </c>
    </row>
    <row r="6" spans="1:5" x14ac:dyDescent="0.3">
      <c r="A6" s="1" t="s">
        <v>69</v>
      </c>
      <c r="B6" s="2" t="s">
        <v>118</v>
      </c>
    </row>
    <row r="7" spans="1:5" x14ac:dyDescent="0.3">
      <c r="A7" s="1" t="s">
        <v>13</v>
      </c>
      <c r="B7" s="2" t="s">
        <v>117</v>
      </c>
    </row>
    <row r="8" spans="1:5" x14ac:dyDescent="0.3">
      <c r="A8" s="1" t="s">
        <v>130</v>
      </c>
      <c r="B8" s="2" t="s">
        <v>132</v>
      </c>
    </row>
    <row r="9" spans="1:5" x14ac:dyDescent="0.3">
      <c r="B9" s="2" t="s">
        <v>133</v>
      </c>
    </row>
    <row r="10" spans="1:5" x14ac:dyDescent="0.3">
      <c r="B10" s="2" t="s">
        <v>121</v>
      </c>
    </row>
    <row r="11" spans="1:5" x14ac:dyDescent="0.3">
      <c r="B11" s="2" t="s">
        <v>154</v>
      </c>
    </row>
    <row r="12" spans="1:5" x14ac:dyDescent="0.3">
      <c r="B12" s="2" t="s">
        <v>120</v>
      </c>
    </row>
    <row r="14" spans="1:5" x14ac:dyDescent="0.3">
      <c r="A14" s="6" t="s">
        <v>1</v>
      </c>
      <c r="B14" s="5" t="s">
        <v>64</v>
      </c>
      <c r="C14" s="6" t="s">
        <v>65</v>
      </c>
      <c r="D14" s="5" t="s">
        <v>75</v>
      </c>
    </row>
    <row r="15" spans="1:5" x14ac:dyDescent="0.3">
      <c r="A15" s="7">
        <v>45474</v>
      </c>
      <c r="B15" s="12">
        <v>3667250</v>
      </c>
      <c r="C15" s="50">
        <v>110595</v>
      </c>
      <c r="D15" s="12">
        <v>5661719.2982456135</v>
      </c>
      <c r="E15" s="55"/>
    </row>
    <row r="16" spans="1:5" x14ac:dyDescent="0.3">
      <c r="A16" s="7">
        <v>45505</v>
      </c>
      <c r="B16" s="12">
        <v>3286548</v>
      </c>
      <c r="C16" s="51">
        <v>102244</v>
      </c>
      <c r="D16" s="12">
        <v>5099815.862068966</v>
      </c>
    </row>
    <row r="17" spans="1:15" x14ac:dyDescent="0.3">
      <c r="A17" s="7">
        <v>45536</v>
      </c>
      <c r="B17" s="12">
        <v>3355712</v>
      </c>
      <c r="C17" s="51">
        <v>107585</v>
      </c>
      <c r="D17" s="12">
        <v>5438567.7241379311</v>
      </c>
    </row>
    <row r="18" spans="1:15" x14ac:dyDescent="0.3">
      <c r="A18" s="7">
        <v>45566</v>
      </c>
      <c r="B18" s="12">
        <v>4285291</v>
      </c>
      <c r="C18" s="51">
        <v>118322</v>
      </c>
      <c r="D18" s="12">
        <v>6238879.5441176472</v>
      </c>
    </row>
    <row r="19" spans="1:15" x14ac:dyDescent="0.3">
      <c r="A19" s="7">
        <v>45597</v>
      </c>
      <c r="B19" s="12">
        <v>4029015</v>
      </c>
      <c r="C19" s="51">
        <v>116546</v>
      </c>
      <c r="D19" s="12">
        <v>5897543.6956521738</v>
      </c>
    </row>
    <row r="20" spans="1:15" x14ac:dyDescent="0.3">
      <c r="A20" s="7">
        <v>45627</v>
      </c>
      <c r="B20" s="12">
        <v>3708447</v>
      </c>
      <c r="C20" s="51">
        <v>112009</v>
      </c>
      <c r="D20" s="12">
        <v>5350759.2428571433</v>
      </c>
    </row>
    <row r="21" spans="1:15" x14ac:dyDescent="0.3">
      <c r="A21" s="7">
        <v>45658</v>
      </c>
      <c r="B21" s="12">
        <v>4139014</v>
      </c>
      <c r="C21" s="51">
        <v>129887</v>
      </c>
      <c r="D21" s="12">
        <v>6062781.0704225358</v>
      </c>
    </row>
    <row r="22" spans="1:15" x14ac:dyDescent="0.3">
      <c r="A22" s="7">
        <v>45689</v>
      </c>
      <c r="B22" s="12">
        <v>3149523</v>
      </c>
      <c r="C22" s="51">
        <v>109554</v>
      </c>
      <c r="D22" s="12">
        <v>6247727.9445791859</v>
      </c>
    </row>
    <row r="23" spans="1:15" x14ac:dyDescent="0.3">
      <c r="A23" s="8">
        <v>45717</v>
      </c>
      <c r="B23" s="13">
        <v>3910336</v>
      </c>
      <c r="C23" s="52">
        <v>125157</v>
      </c>
      <c r="D23" s="13">
        <v>6604740.9699837109</v>
      </c>
    </row>
    <row r="24" spans="1:15" x14ac:dyDescent="0.3">
      <c r="A24" s="9" t="s">
        <v>2</v>
      </c>
      <c r="B24" s="14">
        <f>SUM(B15:B23)</f>
        <v>33531136</v>
      </c>
      <c r="C24" s="53">
        <f>SUM(C15:C23)</f>
        <v>1031899</v>
      </c>
      <c r="D24" s="14">
        <f>SUM(D15:D23)</f>
        <v>52602535.352064908</v>
      </c>
    </row>
    <row r="26" spans="1:15" s="5" customFormat="1" x14ac:dyDescent="0.3"/>
    <row r="27" spans="1:15" x14ac:dyDescent="0.3">
      <c r="A27" s="15" t="s">
        <v>24</v>
      </c>
    </row>
    <row r="28" spans="1:15" x14ac:dyDescent="0.3">
      <c r="A28" s="2" t="s">
        <v>124</v>
      </c>
      <c r="B28" s="2" t="s">
        <v>125</v>
      </c>
    </row>
    <row r="29" spans="1:15" x14ac:dyDescent="0.3">
      <c r="A29" s="2" t="s">
        <v>126</v>
      </c>
      <c r="B29" s="2" t="s">
        <v>127</v>
      </c>
    </row>
    <row r="30" spans="1:15" x14ac:dyDescent="0.3">
      <c r="A30" s="2" t="s">
        <v>174</v>
      </c>
      <c r="B30" s="2" t="s">
        <v>175</v>
      </c>
    </row>
    <row r="32" spans="1:15" s="5" customFormat="1" x14ac:dyDescent="0.3">
      <c r="A32" s="4" t="s">
        <v>22</v>
      </c>
      <c r="B32" s="4" t="s">
        <v>11</v>
      </c>
      <c r="G32" s="4" t="s">
        <v>8</v>
      </c>
      <c r="H32" s="4" t="s">
        <v>122</v>
      </c>
      <c r="O32" s="4" t="s">
        <v>0</v>
      </c>
    </row>
    <row r="33" spans="1:15" x14ac:dyDescent="0.3">
      <c r="A33" s="3" t="s">
        <v>3</v>
      </c>
      <c r="B33" s="2" t="s">
        <v>180</v>
      </c>
      <c r="G33" s="33">
        <v>5.9200000000000003E-2</v>
      </c>
      <c r="H33" s="2" t="s">
        <v>176</v>
      </c>
      <c r="O33" s="36" t="s">
        <v>123</v>
      </c>
    </row>
    <row r="34" spans="1:15" x14ac:dyDescent="0.3">
      <c r="A34" s="3" t="s">
        <v>4</v>
      </c>
      <c r="B34" s="2" t="s">
        <v>92</v>
      </c>
      <c r="G34" s="33">
        <f>SUM(C24/B24)</f>
        <v>3.0774352530137959E-2</v>
      </c>
      <c r="H34" s="2" t="s">
        <v>179</v>
      </c>
      <c r="O34" s="65" t="s">
        <v>177</v>
      </c>
    </row>
    <row r="35" spans="1:15" s="5" customFormat="1" x14ac:dyDescent="0.3"/>
    <row r="36" spans="1:15" x14ac:dyDescent="0.3">
      <c r="A36" s="15" t="s">
        <v>25</v>
      </c>
    </row>
    <row r="37" spans="1:15" x14ac:dyDescent="0.3">
      <c r="A37" s="2" t="s">
        <v>11</v>
      </c>
      <c r="B37" s="2" t="s">
        <v>93</v>
      </c>
    </row>
    <row r="38" spans="1:15" x14ac:dyDescent="0.3">
      <c r="A38" s="2" t="s">
        <v>7</v>
      </c>
      <c r="B38" s="65" t="s">
        <v>178</v>
      </c>
    </row>
    <row r="40" spans="1:15" x14ac:dyDescent="0.3">
      <c r="A40" s="6" t="s">
        <v>1</v>
      </c>
      <c r="B40" s="5" t="s">
        <v>8</v>
      </c>
    </row>
    <row r="41" spans="1:15" x14ac:dyDescent="0.3">
      <c r="A41" s="7">
        <v>45474</v>
      </c>
      <c r="B41" s="12">
        <f t="shared" ref="B41:B49" si="0">(D15*$G$33)-(D15*$G$34)</f>
        <v>160938.03684524453</v>
      </c>
      <c r="C41" s="12"/>
    </row>
    <row r="42" spans="1:15" x14ac:dyDescent="0.3">
      <c r="A42" s="7">
        <v>45505</v>
      </c>
      <c r="B42" s="12">
        <f t="shared" si="0"/>
        <v>144965.56785638302</v>
      </c>
      <c r="C42" s="12"/>
    </row>
    <row r="43" spans="1:15" x14ac:dyDescent="0.3">
      <c r="A43" s="7">
        <v>45536</v>
      </c>
      <c r="B43" s="12">
        <f t="shared" si="0"/>
        <v>154594.80886731474</v>
      </c>
      <c r="C43" s="12"/>
    </row>
    <row r="44" spans="1:15" x14ac:dyDescent="0.3">
      <c r="A44" s="7">
        <v>45566</v>
      </c>
      <c r="B44" s="12">
        <f t="shared" si="0"/>
        <v>177344.19052802189</v>
      </c>
      <c r="C44" s="12"/>
    </row>
    <row r="45" spans="1:15" x14ac:dyDescent="0.3">
      <c r="A45" s="7">
        <v>45597</v>
      </c>
      <c r="B45" s="12">
        <f t="shared" si="0"/>
        <v>167641.49803071606</v>
      </c>
      <c r="C45" s="12"/>
    </row>
    <row r="46" spans="1:15" x14ac:dyDescent="0.3">
      <c r="A46" s="7">
        <v>45627</v>
      </c>
      <c r="B46" s="12">
        <f t="shared" si="0"/>
        <v>152098.79593356309</v>
      </c>
      <c r="C46" s="12"/>
    </row>
    <row r="47" spans="1:15" x14ac:dyDescent="0.3">
      <c r="A47" s="7">
        <v>45658</v>
      </c>
      <c r="B47" s="12">
        <f t="shared" si="0"/>
        <v>172338.47739478384</v>
      </c>
      <c r="C47" s="12"/>
    </row>
    <row r="48" spans="1:15" x14ac:dyDescent="0.3">
      <c r="A48" s="7">
        <v>45689</v>
      </c>
      <c r="B48" s="12">
        <f t="shared" si="0"/>
        <v>177595.71204021372</v>
      </c>
      <c r="C48" s="12"/>
    </row>
    <row r="49" spans="1:3" x14ac:dyDescent="0.3">
      <c r="A49" s="8">
        <v>45717</v>
      </c>
      <c r="B49" s="16">
        <f t="shared" si="0"/>
        <v>187744.03844251164</v>
      </c>
      <c r="C49" s="12"/>
    </row>
    <row r="50" spans="1:3" x14ac:dyDescent="0.3">
      <c r="A50" s="34" t="s">
        <v>2</v>
      </c>
      <c r="B50" s="35">
        <f>SUM(B41:B49)</f>
        <v>1495261.1259387524</v>
      </c>
      <c r="C50" s="18"/>
    </row>
    <row r="53" spans="1:3" x14ac:dyDescent="0.3">
      <c r="A53" s="58"/>
      <c r="B53" s="58"/>
    </row>
    <row r="54" spans="1:3" x14ac:dyDescent="0.3">
      <c r="B54" s="57"/>
    </row>
  </sheetData>
  <phoneticPr fontId="2" type="noConversion"/>
  <hyperlinks>
    <hyperlink ref="O33" r:id="rId1" display="https://digital.nhs.uk/data-and-information/publications/statistical/provisional-monthly-hospital-episode-statistics-for-admitted-patient-care-outpatient-and-accident-and-emergency-data" xr:uid="{5D163907-8D0D-49E7-BD1D-B7F26472F167}"/>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D4DC5-6727-4A6F-B888-D726901FEB95}">
  <sheetPr>
    <tabColor theme="3" tint="0.749992370372631"/>
  </sheetPr>
  <dimension ref="A1:M35"/>
  <sheetViews>
    <sheetView workbookViewId="0"/>
  </sheetViews>
  <sheetFormatPr defaultRowHeight="14" x14ac:dyDescent="0.3"/>
  <cols>
    <col min="1" max="8" width="13.1796875" style="2" customWidth="1"/>
    <col min="9" max="9" width="11.6328125" style="2" customWidth="1"/>
    <col min="10" max="16384" width="8.7265625" style="2"/>
  </cols>
  <sheetData>
    <row r="1" spans="1:13" x14ac:dyDescent="0.3">
      <c r="A1" s="1" t="s">
        <v>128</v>
      </c>
    </row>
    <row r="2" spans="1:13" ht="18" x14ac:dyDescent="0.4">
      <c r="A2" s="10" t="s">
        <v>129</v>
      </c>
    </row>
    <row r="3" spans="1:13" ht="18" x14ac:dyDescent="0.4">
      <c r="A3" s="10"/>
    </row>
    <row r="4" spans="1:13" x14ac:dyDescent="0.3">
      <c r="A4" s="4" t="s">
        <v>9</v>
      </c>
      <c r="B4" s="4" t="s">
        <v>11</v>
      </c>
      <c r="C4" s="5"/>
      <c r="D4" s="5"/>
      <c r="E4" s="5"/>
      <c r="F4" s="5"/>
      <c r="G4" s="5"/>
      <c r="H4" s="5"/>
      <c r="I4" s="4" t="s">
        <v>47</v>
      </c>
      <c r="J4" s="4" t="s">
        <v>39</v>
      </c>
      <c r="K4" s="5"/>
      <c r="L4" s="5"/>
      <c r="M4" s="5"/>
    </row>
    <row r="5" spans="1:13" x14ac:dyDescent="0.3">
      <c r="A5" s="2">
        <v>1</v>
      </c>
      <c r="B5" s="2" t="str">
        <f>'2a. Hours Saved 1'!$A$2</f>
        <v>GP Admin hours saved from booking and managing GP appointments</v>
      </c>
      <c r="I5" s="2" t="s">
        <v>48</v>
      </c>
      <c r="J5" s="37" t="s">
        <v>40</v>
      </c>
    </row>
    <row r="6" spans="1:13" x14ac:dyDescent="0.3">
      <c r="A6" s="2">
        <v>2</v>
      </c>
      <c r="B6" s="2" t="str">
        <f>'2b. Hours Saved 2'!$A$2</f>
        <v>GP Admin hours saved from ordering repeat prescriptions</v>
      </c>
      <c r="I6" s="2" t="s">
        <v>48</v>
      </c>
      <c r="J6" s="37" t="s">
        <v>41</v>
      </c>
    </row>
    <row r="7" spans="1:13" x14ac:dyDescent="0.3">
      <c r="A7" s="2">
        <v>3</v>
      </c>
      <c r="B7" s="2" t="str">
        <f>'2c. Hours Saved 3'!$A$2</f>
        <v>GP Clinical hours saved from test results views</v>
      </c>
      <c r="I7" s="2" t="s">
        <v>49</v>
      </c>
      <c r="J7" s="37" t="s">
        <v>42</v>
      </c>
    </row>
    <row r="8" spans="1:13" x14ac:dyDescent="0.3">
      <c r="A8" s="2">
        <v>4</v>
      </c>
      <c r="B8" s="2" t="str">
        <f>'2d. Hours saved 4'!$A$2</f>
        <v>GP Admin hours saved from test results views</v>
      </c>
      <c r="I8" s="2" t="s">
        <v>48</v>
      </c>
      <c r="J8" s="37" t="s">
        <v>43</v>
      </c>
    </row>
    <row r="9" spans="1:13" x14ac:dyDescent="0.3">
      <c r="A9" s="2">
        <v>5</v>
      </c>
      <c r="B9" s="2" t="str">
        <f>'2e. Hours saved 5'!$A$2</f>
        <v>Admin hours saved from viewing outpatient appointment details</v>
      </c>
      <c r="I9" s="2" t="s">
        <v>48</v>
      </c>
      <c r="J9" s="37" t="s">
        <v>44</v>
      </c>
    </row>
    <row r="10" spans="1:13" x14ac:dyDescent="0.3">
      <c r="A10" s="2">
        <v>6</v>
      </c>
      <c r="B10" s="2" t="str">
        <f>'2f. Hours saved 6'!$A$2</f>
        <v>Clinical hours saved from from completing online pre-operative questionnaires</v>
      </c>
      <c r="I10" s="2" t="s">
        <v>49</v>
      </c>
      <c r="J10" s="37" t="s">
        <v>45</v>
      </c>
    </row>
    <row r="11" spans="1:13" x14ac:dyDescent="0.3">
      <c r="A11" s="2">
        <v>7</v>
      </c>
      <c r="B11" s="2" t="str">
        <f>'2g. Hours saved 7'!$A$2</f>
        <v>Admin hours saved from managing outpatient appointments</v>
      </c>
      <c r="I11" s="2" t="s">
        <v>48</v>
      </c>
      <c r="J11" s="37" t="s">
        <v>88</v>
      </c>
    </row>
    <row r="14" spans="1:13" ht="14.5" customHeight="1" x14ac:dyDescent="0.3">
      <c r="B14" s="63" t="s">
        <v>38</v>
      </c>
      <c r="C14" s="63"/>
      <c r="D14" s="63"/>
      <c r="E14" s="63"/>
      <c r="F14" s="63"/>
      <c r="G14" s="63"/>
      <c r="H14" s="26"/>
    </row>
    <row r="15" spans="1:13" x14ac:dyDescent="0.3">
      <c r="A15" s="27" t="s">
        <v>1</v>
      </c>
      <c r="B15" s="4">
        <v>1</v>
      </c>
      <c r="C15" s="4">
        <v>2</v>
      </c>
      <c r="D15" s="4">
        <v>3</v>
      </c>
      <c r="E15" s="4">
        <v>4</v>
      </c>
      <c r="F15" s="4">
        <v>5</v>
      </c>
      <c r="G15" s="4">
        <v>6</v>
      </c>
      <c r="H15" s="4">
        <v>7</v>
      </c>
      <c r="I15" s="28" t="s">
        <v>2</v>
      </c>
    </row>
    <row r="16" spans="1:13" x14ac:dyDescent="0.3">
      <c r="A16" s="7">
        <v>45474</v>
      </c>
      <c r="B16" s="12">
        <f>'2a. Hours Saved 1'!B37</f>
        <v>11149.75</v>
      </c>
      <c r="C16" s="12">
        <f>'2b. Hours Saved 2'!B37</f>
        <v>221786.6</v>
      </c>
      <c r="D16" s="12">
        <f>'2c. Hours Saved 3'!B40</f>
        <v>163191.15120000002</v>
      </c>
      <c r="E16" s="12">
        <f>'2d. Hours saved 4'!B40</f>
        <v>97914.690719999999</v>
      </c>
      <c r="F16" s="12">
        <f>'2e. Hours saved 5'!B40</f>
        <v>41463.15</v>
      </c>
      <c r="G16" s="12">
        <f>'2f. Hours saved 6'!B38</f>
        <v>11582.666666666666</v>
      </c>
      <c r="H16" s="12">
        <f>'2g. Hours saved 7'!B42</f>
        <v>84386.781800109573</v>
      </c>
      <c r="I16" s="30">
        <f>SUM(B16:H16)</f>
        <v>631474.79038677621</v>
      </c>
    </row>
    <row r="17" spans="1:9" x14ac:dyDescent="0.3">
      <c r="A17" s="7">
        <v>45505</v>
      </c>
      <c r="B17" s="12">
        <f>'2a. Hours Saved 1'!B38</f>
        <v>10503.150000000001</v>
      </c>
      <c r="C17" s="12">
        <f>'2b. Hours Saved 2'!B38</f>
        <v>220065.75</v>
      </c>
      <c r="D17" s="12">
        <f>'2c. Hours Saved 3'!B41</f>
        <v>131772.8412</v>
      </c>
      <c r="E17" s="12">
        <f>'2d. Hours saved 4'!B41</f>
        <v>79063.704719999994</v>
      </c>
      <c r="F17" s="12">
        <f>'2e. Hours saved 5'!B41</f>
        <v>37963.550000000003</v>
      </c>
      <c r="G17" s="12">
        <f>'2f. Hours saved 6'!B39</f>
        <v>9545.757575757576</v>
      </c>
      <c r="H17" s="12">
        <f>'2g. Hours saved 7'!B43</f>
        <v>88059.931079581511</v>
      </c>
      <c r="I17" s="30">
        <f t="shared" ref="I17:I24" si="0">SUM(B17:H17)</f>
        <v>576974.68457533908</v>
      </c>
    </row>
    <row r="18" spans="1:9" x14ac:dyDescent="0.3">
      <c r="A18" s="7">
        <v>45536</v>
      </c>
      <c r="B18" s="12">
        <f>'2a. Hours Saved 1'!B39</f>
        <v>12785.5</v>
      </c>
      <c r="C18" s="12">
        <f>'2b. Hours Saved 2'!B39</f>
        <v>224538.5</v>
      </c>
      <c r="D18" s="12">
        <f>'2c. Hours Saved 3'!B42</f>
        <v>99367.312275000004</v>
      </c>
      <c r="E18" s="12">
        <f>'2d. Hours saved 4'!B42</f>
        <v>59620.387365000002</v>
      </c>
      <c r="F18" s="12">
        <f>'2e. Hours saved 5'!B42</f>
        <v>43805.75</v>
      </c>
      <c r="G18" s="12">
        <f>'2f. Hours saved 6'!B40</f>
        <v>16314</v>
      </c>
      <c r="H18" s="12">
        <f>'2g. Hours saved 7'!B44</f>
        <v>85434.268549963977</v>
      </c>
      <c r="I18" s="30">
        <f t="shared" si="0"/>
        <v>541865.71818996395</v>
      </c>
    </row>
    <row r="19" spans="1:9" x14ac:dyDescent="0.3">
      <c r="A19" s="7">
        <v>45566</v>
      </c>
      <c r="B19" s="12">
        <f>'2a. Hours Saved 1'!B40</f>
        <v>12693.85</v>
      </c>
      <c r="C19" s="12">
        <f>'2b. Hours Saved 2'!B40</f>
        <v>239144.7</v>
      </c>
      <c r="D19" s="12">
        <f>'2c. Hours Saved 3'!B43</f>
        <v>119566.76655000001</v>
      </c>
      <c r="E19" s="12">
        <f>'2d. Hours saved 4'!B43</f>
        <v>71740.059930000003</v>
      </c>
      <c r="F19" s="12">
        <f>'2e. Hours saved 5'!B43</f>
        <v>50978.700000000004</v>
      </c>
      <c r="G19" s="12">
        <f>'2f. Hours saved 6'!B41</f>
        <v>15931.743589743588</v>
      </c>
      <c r="H19" s="12">
        <f>'2g. Hours saved 7'!B45</f>
        <v>105030.91994382022</v>
      </c>
      <c r="I19" s="30">
        <f t="shared" si="0"/>
        <v>615086.74001356377</v>
      </c>
    </row>
    <row r="20" spans="1:9" x14ac:dyDescent="0.3">
      <c r="A20" s="7">
        <v>45597</v>
      </c>
      <c r="B20" s="12">
        <f>'2a. Hours Saved 1'!B41</f>
        <v>11481.150000000001</v>
      </c>
      <c r="C20" s="12">
        <f>'2b. Hours Saved 2'!B41</f>
        <v>235573.30000000002</v>
      </c>
      <c r="D20" s="12">
        <f>'2c. Hours Saved 3'!B44</f>
        <v>112970.070675</v>
      </c>
      <c r="E20" s="12">
        <f>'2d. Hours saved 4'!B44</f>
        <v>67782.042405</v>
      </c>
      <c r="F20" s="12">
        <f>'2e. Hours saved 5'!B44</f>
        <v>60882.600000000006</v>
      </c>
      <c r="G20" s="12">
        <f>'2f. Hours saved 6'!B42</f>
        <v>12772.38095238095</v>
      </c>
      <c r="H20" s="12">
        <f>'2g. Hours saved 7'!B46</f>
        <v>127206.33143939395</v>
      </c>
      <c r="I20" s="30">
        <f t="shared" si="0"/>
        <v>628667.87547177495</v>
      </c>
    </row>
    <row r="21" spans="1:9" x14ac:dyDescent="0.3">
      <c r="A21" s="7">
        <v>45627</v>
      </c>
      <c r="B21" s="12">
        <f>'2a. Hours Saved 1'!B42</f>
        <v>9922.6500000000015</v>
      </c>
      <c r="C21" s="12">
        <f>'2b. Hours Saved 2'!B42</f>
        <v>246117.35</v>
      </c>
      <c r="D21" s="12">
        <f>'2c. Hours Saved 3'!B45</f>
        <v>100548.091875</v>
      </c>
      <c r="E21" s="12">
        <f>'2d. Hours saved 4'!B45</f>
        <v>60328.855125000002</v>
      </c>
      <c r="F21" s="12">
        <f>'2e. Hours saved 5'!B45</f>
        <v>61078.850000000006</v>
      </c>
      <c r="G21" s="12">
        <f>'2f. Hours saved 6'!B43</f>
        <v>15532.461538461539</v>
      </c>
      <c r="H21" s="12">
        <f>'2g. Hours saved 7'!B47</f>
        <v>133543.70105820108</v>
      </c>
      <c r="I21" s="30">
        <f t="shared" si="0"/>
        <v>627071.95959666267</v>
      </c>
    </row>
    <row r="22" spans="1:9" x14ac:dyDescent="0.3">
      <c r="A22" s="7">
        <v>45658</v>
      </c>
      <c r="B22" s="12">
        <f>'2a. Hours Saved 1'!B43</f>
        <v>14270.95</v>
      </c>
      <c r="C22" s="12">
        <f>'2b. Hours Saved 2'!B43</f>
        <v>262208.5</v>
      </c>
      <c r="D22" s="12">
        <f>'2c. Hours Saved 3'!B46</f>
        <v>131009.16675000002</v>
      </c>
      <c r="E22" s="12">
        <f>'2d. Hours saved 4'!B46</f>
        <v>78605.500050000002</v>
      </c>
      <c r="F22" s="12">
        <f>'2e. Hours saved 5'!B46</f>
        <v>87779.8</v>
      </c>
      <c r="G22" s="12">
        <f>'2f. Hours saved 6'!B44</f>
        <v>17296.888888888887</v>
      </c>
      <c r="H22" s="12">
        <f>'2g. Hours saved 7'!B48</f>
        <v>165019.40942028989</v>
      </c>
      <c r="I22" s="30">
        <f t="shared" si="0"/>
        <v>756190.21510917891</v>
      </c>
    </row>
    <row r="23" spans="1:9" x14ac:dyDescent="0.3">
      <c r="A23" s="7">
        <v>45689</v>
      </c>
      <c r="B23" s="12">
        <f>'2a. Hours Saved 1'!B44</f>
        <v>11644.5</v>
      </c>
      <c r="C23" s="12">
        <f>'2b. Hours Saved 2'!B44</f>
        <v>239104.85</v>
      </c>
      <c r="D23" s="12">
        <f>'2c. Hours Saved 3'!B47</f>
        <v>128634.49830000002</v>
      </c>
      <c r="E23" s="12">
        <f>'2d. Hours saved 4'!B47</f>
        <v>77180.698980000001</v>
      </c>
      <c r="F23" s="12">
        <f>'2e. Hours saved 5'!B47</f>
        <v>74549.650000000009</v>
      </c>
      <c r="G23" s="12">
        <f>'2f. Hours saved 6'!B45</f>
        <v>16478</v>
      </c>
      <c r="H23" s="12">
        <f>'2g. Hours saved 7'!B49</f>
        <v>141203.37642323546</v>
      </c>
      <c r="I23" s="30">
        <f t="shared" si="0"/>
        <v>688795.57370323548</v>
      </c>
    </row>
    <row r="24" spans="1:9" x14ac:dyDescent="0.3">
      <c r="A24" s="8">
        <v>45717</v>
      </c>
      <c r="B24" s="13">
        <f>'2a. Hours Saved 1'!B45</f>
        <v>12235.550000000001</v>
      </c>
      <c r="C24" s="13">
        <f>'2b. Hours Saved 2'!B45</f>
        <v>273134</v>
      </c>
      <c r="D24" s="13">
        <f>'2c. Hours Saved 3'!B48</f>
        <v>141785.27632499998</v>
      </c>
      <c r="E24" s="13">
        <f>'2d. Hours saved 4'!B48</f>
        <v>85071.165794999994</v>
      </c>
      <c r="F24" s="13">
        <f>'2e. Hours saved 5'!B48</f>
        <v>79710.200000000012</v>
      </c>
      <c r="G24" s="13">
        <f>'2f. Hours saved 6'!B46</f>
        <v>17498.325432143614</v>
      </c>
      <c r="H24" s="13">
        <f>'2g. Hours saved 7'!B50</f>
        <v>127343.96663836742</v>
      </c>
      <c r="I24" s="16">
        <f t="shared" si="0"/>
        <v>736778.48419051105</v>
      </c>
    </row>
    <row r="25" spans="1:9" x14ac:dyDescent="0.3">
      <c r="A25" s="17" t="s">
        <v>2</v>
      </c>
      <c r="B25" s="29">
        <f>'2a. Hours Saved 1'!B46</f>
        <v>106687.05</v>
      </c>
      <c r="C25" s="29">
        <f>'2b. Hours Saved 2'!B46</f>
        <v>2161673.5500000003</v>
      </c>
      <c r="D25" s="29">
        <f>'2c. Hours Saved 3'!B49</f>
        <v>1128845.17515</v>
      </c>
      <c r="E25" s="29">
        <f>'2d. Hours saved 4'!B49</f>
        <v>677307.10509000008</v>
      </c>
      <c r="F25" s="29">
        <f>'2e. Hours saved 5'!B49</f>
        <v>538212.25</v>
      </c>
      <c r="G25" s="29">
        <f>'2f. Hours saved 6'!B47</f>
        <v>132952.22464404284</v>
      </c>
      <c r="H25" s="29">
        <f>'2g. Hours saved 7'!B51</f>
        <v>1057228.6863529631</v>
      </c>
      <c r="I25" s="32">
        <f>SUM(B25:H25)</f>
        <v>5802906.041237006</v>
      </c>
    </row>
    <row r="27" spans="1:9" x14ac:dyDescent="0.3">
      <c r="A27" s="64" t="s">
        <v>168</v>
      </c>
      <c r="B27" s="14"/>
      <c r="C27" s="14"/>
      <c r="D27" s="14"/>
      <c r="E27" s="14"/>
      <c r="F27" s="14"/>
      <c r="G27" s="14"/>
    </row>
    <row r="28" spans="1:9" x14ac:dyDescent="0.3">
      <c r="A28" s="1"/>
      <c r="B28" s="14"/>
      <c r="C28" s="14"/>
      <c r="D28" s="14"/>
      <c r="E28" s="14"/>
      <c r="F28" s="14"/>
      <c r="G28" s="14"/>
      <c r="H28" s="14"/>
    </row>
    <row r="29" spans="1:9" x14ac:dyDescent="0.3">
      <c r="B29" s="56"/>
      <c r="C29" s="56"/>
      <c r="D29" s="56"/>
      <c r="E29" s="56"/>
      <c r="G29" s="14"/>
      <c r="H29" s="14"/>
    </row>
    <row r="30" spans="1:9" x14ac:dyDescent="0.3">
      <c r="B30" s="14"/>
      <c r="C30" s="14"/>
      <c r="D30" s="14"/>
      <c r="E30" s="14"/>
      <c r="F30" s="14"/>
      <c r="G30" s="14"/>
      <c r="H30" s="14"/>
    </row>
    <row r="31" spans="1:9" x14ac:dyDescent="0.3">
      <c r="B31" s="14"/>
      <c r="C31" s="14"/>
      <c r="D31" s="14"/>
      <c r="E31" s="14"/>
      <c r="F31" s="14"/>
      <c r="G31" s="14"/>
      <c r="H31" s="14"/>
    </row>
    <row r="32" spans="1:9" x14ac:dyDescent="0.3">
      <c r="B32" s="14"/>
      <c r="C32" s="14"/>
      <c r="D32" s="14"/>
      <c r="E32" s="14"/>
      <c r="F32" s="14"/>
      <c r="G32" s="14"/>
      <c r="H32" s="14"/>
    </row>
    <row r="33" spans="2:9" ht="15.5" x14ac:dyDescent="0.3">
      <c r="B33" s="59"/>
      <c r="C33" s="14"/>
      <c r="D33" s="14"/>
      <c r="E33" s="14"/>
      <c r="F33" s="14"/>
      <c r="G33" s="14"/>
      <c r="H33" s="14"/>
      <c r="I33" s="14"/>
    </row>
    <row r="34" spans="2:9" ht="15.5" x14ac:dyDescent="0.3">
      <c r="B34" s="59"/>
    </row>
    <row r="35" spans="2:9" ht="15.5" x14ac:dyDescent="0.3">
      <c r="B35" s="59"/>
    </row>
  </sheetData>
  <mergeCells count="1">
    <mergeCell ref="B14:G14"/>
  </mergeCells>
  <phoneticPr fontId="2" type="noConversion"/>
  <hyperlinks>
    <hyperlink ref="J5" location="'Hours Saved 1'!A1" display="Hours Saved 1" xr:uid="{1CFF8768-D748-4D76-B15B-35576AE46911}"/>
    <hyperlink ref="J6:J10" location="'Hours Saved 1'!A1" display="'Hours Saved 1'!A1" xr:uid="{B1178644-B7B6-4DD6-AD85-891F0C644A4D}"/>
    <hyperlink ref="J6" location="'Hours Saved 2'!A1" display="Hours Saved 2" xr:uid="{02C21F7C-A518-47E7-942F-B0CD73E711C1}"/>
    <hyperlink ref="J7" location="'Hours Saved 3'!A1" display="Hours Saved 3" xr:uid="{E5D75908-19B7-4D10-A69D-B229739AF6C5}"/>
    <hyperlink ref="J8" location="'Hours saved 4'!A1" display="Hours Saved 4" xr:uid="{7AFC5480-203F-4FB9-9C6A-33AF4037A8A0}"/>
    <hyperlink ref="J9" location="'Hours saved 5'!A1" display="Hours Saved 5" xr:uid="{70AB5EF7-86BE-49AC-8792-C1FBC8F5CEBA}"/>
    <hyperlink ref="J10" location="'Hours saved 6'!A1" display="Hours Saved 6" xr:uid="{087D74B3-D885-425E-9010-C5DCD84B3BED}"/>
    <hyperlink ref="J11" location="'Hours saved 7'!A1" display="Hours Saved 7" xr:uid="{EDCCF6BD-9C96-49D6-AA37-BDB9AB33E793}"/>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7C61FB-8FA1-48CD-8F28-765FAE79C177}">
  <sheetPr>
    <tabColor theme="3" tint="0.89999084444715716"/>
  </sheetPr>
  <dimension ref="A1:O46"/>
  <sheetViews>
    <sheetView workbookViewId="0">
      <selection activeCell="B38" sqref="B38"/>
    </sheetView>
  </sheetViews>
  <sheetFormatPr defaultRowHeight="14" x14ac:dyDescent="0.3"/>
  <cols>
    <col min="1" max="8" width="13.1796875" style="2" customWidth="1"/>
    <col min="9" max="16384" width="8.7265625" style="2"/>
  </cols>
  <sheetData>
    <row r="1" spans="1:2" x14ac:dyDescent="0.3">
      <c r="A1" s="1" t="s">
        <v>16</v>
      </c>
    </row>
    <row r="2" spans="1:2" ht="18" x14ac:dyDescent="0.4">
      <c r="A2" s="10" t="s">
        <v>52</v>
      </c>
    </row>
    <row r="3" spans="1:2" s="5" customFormat="1" x14ac:dyDescent="0.3"/>
    <row r="4" spans="1:2" x14ac:dyDescent="0.3">
      <c r="A4" s="15" t="s">
        <v>23</v>
      </c>
    </row>
    <row r="5" spans="1:2" x14ac:dyDescent="0.3">
      <c r="A5" s="1" t="s">
        <v>12</v>
      </c>
      <c r="B5" s="2" t="s">
        <v>159</v>
      </c>
    </row>
    <row r="6" spans="1:2" x14ac:dyDescent="0.3">
      <c r="A6" s="1" t="s">
        <v>13</v>
      </c>
      <c r="B6" s="2" t="s">
        <v>10</v>
      </c>
    </row>
    <row r="7" spans="1:2" x14ac:dyDescent="0.3">
      <c r="A7" s="1" t="s">
        <v>153</v>
      </c>
      <c r="B7" s="2" t="s">
        <v>155</v>
      </c>
    </row>
    <row r="8" spans="1:2" x14ac:dyDescent="0.3">
      <c r="A8" s="1"/>
      <c r="B8" s="2" t="s">
        <v>169</v>
      </c>
    </row>
    <row r="9" spans="1:2" x14ac:dyDescent="0.3">
      <c r="A9" s="1"/>
      <c r="B9" s="36" t="s">
        <v>157</v>
      </c>
    </row>
    <row r="10" spans="1:2" x14ac:dyDescent="0.3">
      <c r="B10" s="2" t="s">
        <v>156</v>
      </c>
    </row>
    <row r="12" spans="1:2" x14ac:dyDescent="0.3">
      <c r="A12" s="6" t="s">
        <v>1</v>
      </c>
      <c r="B12" s="5" t="s">
        <v>8</v>
      </c>
    </row>
    <row r="13" spans="1:2" x14ac:dyDescent="0.3">
      <c r="A13" s="7">
        <v>45474</v>
      </c>
      <c r="B13" s="12">
        <v>222995</v>
      </c>
    </row>
    <row r="14" spans="1:2" x14ac:dyDescent="0.3">
      <c r="A14" s="7">
        <v>45505</v>
      </c>
      <c r="B14" s="12">
        <v>210063</v>
      </c>
    </row>
    <row r="15" spans="1:2" x14ac:dyDescent="0.3">
      <c r="A15" s="7">
        <v>45536</v>
      </c>
      <c r="B15" s="12">
        <v>255710</v>
      </c>
    </row>
    <row r="16" spans="1:2" x14ac:dyDescent="0.3">
      <c r="A16" s="7">
        <v>45566</v>
      </c>
      <c r="B16" s="12">
        <v>253877</v>
      </c>
    </row>
    <row r="17" spans="1:15" x14ac:dyDescent="0.3">
      <c r="A17" s="7">
        <v>45597</v>
      </c>
      <c r="B17" s="12">
        <v>229623</v>
      </c>
    </row>
    <row r="18" spans="1:15" x14ac:dyDescent="0.3">
      <c r="A18" s="7">
        <v>45627</v>
      </c>
      <c r="B18" s="12">
        <v>198453</v>
      </c>
    </row>
    <row r="19" spans="1:15" x14ac:dyDescent="0.3">
      <c r="A19" s="7">
        <v>45658</v>
      </c>
      <c r="B19" s="12">
        <v>285419</v>
      </c>
    </row>
    <row r="20" spans="1:15" x14ac:dyDescent="0.3">
      <c r="A20" s="7">
        <v>45689</v>
      </c>
      <c r="B20" s="12">
        <v>232890</v>
      </c>
    </row>
    <row r="21" spans="1:15" x14ac:dyDescent="0.3">
      <c r="A21" s="8">
        <v>45717</v>
      </c>
      <c r="B21" s="13">
        <v>244711</v>
      </c>
    </row>
    <row r="22" spans="1:15" x14ac:dyDescent="0.3">
      <c r="A22" s="9" t="s">
        <v>2</v>
      </c>
      <c r="B22" s="14">
        <f>SUM(B13:B21)</f>
        <v>2133741</v>
      </c>
    </row>
    <row r="24" spans="1:15" s="5" customFormat="1" x14ac:dyDescent="0.3"/>
    <row r="25" spans="1:15" x14ac:dyDescent="0.3">
      <c r="A25" s="15" t="s">
        <v>24</v>
      </c>
    </row>
    <row r="26" spans="1:15" x14ac:dyDescent="0.3">
      <c r="A26" s="2" t="s">
        <v>27</v>
      </c>
    </row>
    <row r="28" spans="1:15" x14ac:dyDescent="0.3">
      <c r="A28" s="4" t="s">
        <v>22</v>
      </c>
      <c r="B28" s="4" t="s">
        <v>11</v>
      </c>
      <c r="C28" s="5"/>
      <c r="D28" s="5"/>
      <c r="E28" s="5"/>
      <c r="F28" s="5"/>
      <c r="G28" s="4" t="s">
        <v>8</v>
      </c>
      <c r="H28" s="4" t="s">
        <v>122</v>
      </c>
      <c r="I28" s="5"/>
      <c r="J28" s="5"/>
      <c r="K28" s="5"/>
      <c r="L28" s="5"/>
      <c r="M28" s="5"/>
      <c r="N28" s="5"/>
      <c r="O28" s="4" t="s">
        <v>0</v>
      </c>
    </row>
    <row r="29" spans="1:15" x14ac:dyDescent="0.3">
      <c r="A29" s="3" t="s">
        <v>3</v>
      </c>
      <c r="B29" s="2" t="s">
        <v>82</v>
      </c>
      <c r="G29" s="3">
        <v>3</v>
      </c>
      <c r="H29" s="2" t="s">
        <v>150</v>
      </c>
      <c r="O29" s="65" t="s">
        <v>151</v>
      </c>
    </row>
    <row r="31" spans="1:15" s="5" customFormat="1" x14ac:dyDescent="0.3"/>
    <row r="32" spans="1:15" x14ac:dyDescent="0.3">
      <c r="A32" s="15" t="s">
        <v>25</v>
      </c>
    </row>
    <row r="33" spans="1:2" x14ac:dyDescent="0.3">
      <c r="A33" s="2" t="s">
        <v>11</v>
      </c>
      <c r="B33" s="2" t="s">
        <v>29</v>
      </c>
    </row>
    <row r="34" spans="1:2" x14ac:dyDescent="0.3">
      <c r="A34" s="2" t="s">
        <v>7</v>
      </c>
      <c r="B34" s="2" t="s">
        <v>26</v>
      </c>
    </row>
    <row r="36" spans="1:2" x14ac:dyDescent="0.3">
      <c r="A36" s="6" t="s">
        <v>1</v>
      </c>
      <c r="B36" s="5" t="s">
        <v>8</v>
      </c>
    </row>
    <row r="37" spans="1:2" x14ac:dyDescent="0.3">
      <c r="A37" s="7">
        <v>45474</v>
      </c>
      <c r="B37" s="12">
        <f>B13*($G$29/60)</f>
        <v>11149.75</v>
      </c>
    </row>
    <row r="38" spans="1:2" x14ac:dyDescent="0.3">
      <c r="A38" s="7">
        <v>45505</v>
      </c>
      <c r="B38" s="12">
        <f t="shared" ref="B37:B45" si="0">B14*($G$29/60)</f>
        <v>10503.150000000001</v>
      </c>
    </row>
    <row r="39" spans="1:2" x14ac:dyDescent="0.3">
      <c r="A39" s="7">
        <v>45536</v>
      </c>
      <c r="B39" s="12">
        <f t="shared" si="0"/>
        <v>12785.5</v>
      </c>
    </row>
    <row r="40" spans="1:2" x14ac:dyDescent="0.3">
      <c r="A40" s="7">
        <v>45566</v>
      </c>
      <c r="B40" s="12">
        <f t="shared" si="0"/>
        <v>12693.85</v>
      </c>
    </row>
    <row r="41" spans="1:2" x14ac:dyDescent="0.3">
      <c r="A41" s="7">
        <v>45597</v>
      </c>
      <c r="B41" s="12">
        <f t="shared" si="0"/>
        <v>11481.150000000001</v>
      </c>
    </row>
    <row r="42" spans="1:2" x14ac:dyDescent="0.3">
      <c r="A42" s="7">
        <v>45627</v>
      </c>
      <c r="B42" s="12">
        <f t="shared" si="0"/>
        <v>9922.6500000000015</v>
      </c>
    </row>
    <row r="43" spans="1:2" x14ac:dyDescent="0.3">
      <c r="A43" s="7">
        <v>45658</v>
      </c>
      <c r="B43" s="12">
        <f t="shared" si="0"/>
        <v>14270.95</v>
      </c>
    </row>
    <row r="44" spans="1:2" x14ac:dyDescent="0.3">
      <c r="A44" s="7">
        <v>45689</v>
      </c>
      <c r="B44" s="12">
        <f t="shared" si="0"/>
        <v>11644.5</v>
      </c>
    </row>
    <row r="45" spans="1:2" x14ac:dyDescent="0.3">
      <c r="A45" s="8">
        <v>45717</v>
      </c>
      <c r="B45" s="16">
        <f t="shared" si="0"/>
        <v>12235.550000000001</v>
      </c>
    </row>
    <row r="46" spans="1:2" x14ac:dyDescent="0.3">
      <c r="A46" s="23" t="s">
        <v>2</v>
      </c>
      <c r="B46" s="24">
        <f>SUM(B37:B45)</f>
        <v>106687.05</v>
      </c>
    </row>
  </sheetData>
  <hyperlinks>
    <hyperlink ref="B9" r:id="rId1" display="https://digital.nhs.uk/data-and-information/publications/statistical/nhs-app-statistics" xr:uid="{909ED8C5-FC19-4CFC-8AE5-B8D0EBBDC772}"/>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0936DD-CD18-49D8-9069-981D6A929F27}">
  <sheetPr>
    <tabColor theme="3" tint="0.89999084444715716"/>
  </sheetPr>
  <dimension ref="A1:O46"/>
  <sheetViews>
    <sheetView workbookViewId="0">
      <selection activeCell="B9" sqref="B9"/>
    </sheetView>
  </sheetViews>
  <sheetFormatPr defaultRowHeight="14" x14ac:dyDescent="0.3"/>
  <cols>
    <col min="1" max="8" width="13.1796875" style="2" customWidth="1"/>
    <col min="9" max="16384" width="8.7265625" style="2"/>
  </cols>
  <sheetData>
    <row r="1" spans="1:2" x14ac:dyDescent="0.3">
      <c r="A1" s="1" t="s">
        <v>15</v>
      </c>
    </row>
    <row r="2" spans="1:2" ht="18" x14ac:dyDescent="0.4">
      <c r="A2" s="10" t="s">
        <v>51</v>
      </c>
    </row>
    <row r="3" spans="1:2" s="5" customFormat="1" x14ac:dyDescent="0.3"/>
    <row r="4" spans="1:2" x14ac:dyDescent="0.3">
      <c r="A4" s="15" t="s">
        <v>23</v>
      </c>
    </row>
    <row r="5" spans="1:2" x14ac:dyDescent="0.3">
      <c r="A5" s="1" t="s">
        <v>12</v>
      </c>
      <c r="B5" s="2" t="s">
        <v>160</v>
      </c>
    </row>
    <row r="6" spans="1:2" x14ac:dyDescent="0.3">
      <c r="A6" s="1" t="s">
        <v>13</v>
      </c>
      <c r="B6" s="2" t="s">
        <v>10</v>
      </c>
    </row>
    <row r="7" spans="1:2" x14ac:dyDescent="0.3">
      <c r="A7" s="1" t="s">
        <v>153</v>
      </c>
      <c r="B7" s="2" t="s">
        <v>155</v>
      </c>
    </row>
    <row r="8" spans="1:2" x14ac:dyDescent="0.3">
      <c r="A8" s="1"/>
      <c r="B8" s="2" t="s">
        <v>169</v>
      </c>
    </row>
    <row r="9" spans="1:2" x14ac:dyDescent="0.3">
      <c r="A9" s="1"/>
      <c r="B9" s="36" t="s">
        <v>157</v>
      </c>
    </row>
    <row r="10" spans="1:2" x14ac:dyDescent="0.3">
      <c r="B10" s="2" t="s">
        <v>156</v>
      </c>
    </row>
    <row r="12" spans="1:2" x14ac:dyDescent="0.3">
      <c r="A12" s="6" t="s">
        <v>1</v>
      </c>
      <c r="B12" s="5" t="s">
        <v>8</v>
      </c>
    </row>
    <row r="13" spans="1:2" x14ac:dyDescent="0.3">
      <c r="A13" s="7">
        <v>45474</v>
      </c>
      <c r="B13" s="12">
        <v>4435732</v>
      </c>
    </row>
    <row r="14" spans="1:2" x14ac:dyDescent="0.3">
      <c r="A14" s="7">
        <v>45505</v>
      </c>
      <c r="B14" s="12">
        <v>4401315</v>
      </c>
    </row>
    <row r="15" spans="1:2" x14ac:dyDescent="0.3">
      <c r="A15" s="7">
        <v>45536</v>
      </c>
      <c r="B15" s="12">
        <v>4490770</v>
      </c>
    </row>
    <row r="16" spans="1:2" x14ac:dyDescent="0.3">
      <c r="A16" s="7">
        <v>45566</v>
      </c>
      <c r="B16" s="12">
        <v>4782894</v>
      </c>
    </row>
    <row r="17" spans="1:15" x14ac:dyDescent="0.3">
      <c r="A17" s="7">
        <v>45597</v>
      </c>
      <c r="B17" s="12">
        <v>4711466</v>
      </c>
    </row>
    <row r="18" spans="1:15" x14ac:dyDescent="0.3">
      <c r="A18" s="7">
        <v>45627</v>
      </c>
      <c r="B18" s="12">
        <v>4922347</v>
      </c>
    </row>
    <row r="19" spans="1:15" x14ac:dyDescent="0.3">
      <c r="A19" s="7">
        <v>45658</v>
      </c>
      <c r="B19" s="12">
        <v>5244170</v>
      </c>
    </row>
    <row r="20" spans="1:15" x14ac:dyDescent="0.3">
      <c r="A20" s="7">
        <v>45689</v>
      </c>
      <c r="B20" s="12">
        <v>4782097</v>
      </c>
    </row>
    <row r="21" spans="1:15" x14ac:dyDescent="0.3">
      <c r="A21" s="8">
        <v>45717</v>
      </c>
      <c r="B21" s="13">
        <v>5462680</v>
      </c>
    </row>
    <row r="22" spans="1:15" x14ac:dyDescent="0.3">
      <c r="A22" s="9" t="s">
        <v>2</v>
      </c>
      <c r="B22" s="14">
        <f>SUM(B13:B21)</f>
        <v>43233471</v>
      </c>
    </row>
    <row r="24" spans="1:15" s="5" customFormat="1" x14ac:dyDescent="0.3"/>
    <row r="25" spans="1:15" x14ac:dyDescent="0.3">
      <c r="A25" s="15" t="s">
        <v>24</v>
      </c>
    </row>
    <row r="26" spans="1:15" x14ac:dyDescent="0.3">
      <c r="A26" s="2" t="s">
        <v>30</v>
      </c>
    </row>
    <row r="28" spans="1:15" x14ac:dyDescent="0.3">
      <c r="A28" s="4" t="s">
        <v>22</v>
      </c>
      <c r="B28" s="4" t="s">
        <v>11</v>
      </c>
      <c r="C28" s="5"/>
      <c r="D28" s="5"/>
      <c r="E28" s="5"/>
      <c r="F28" s="5"/>
      <c r="G28" s="4" t="s">
        <v>8</v>
      </c>
      <c r="H28" s="4" t="s">
        <v>122</v>
      </c>
      <c r="I28" s="5"/>
      <c r="J28" s="5"/>
      <c r="K28" s="5"/>
      <c r="L28" s="5"/>
      <c r="M28" s="5"/>
      <c r="N28" s="5"/>
      <c r="O28" s="4" t="s">
        <v>0</v>
      </c>
    </row>
    <row r="29" spans="1:15" x14ac:dyDescent="0.3">
      <c r="A29" s="3" t="s">
        <v>3</v>
      </c>
      <c r="B29" s="2" t="s">
        <v>58</v>
      </c>
      <c r="G29" s="3">
        <v>3</v>
      </c>
      <c r="H29" s="2" t="s">
        <v>150</v>
      </c>
      <c r="O29" s="65" t="s">
        <v>151</v>
      </c>
    </row>
    <row r="31" spans="1:15" s="5" customFormat="1" x14ac:dyDescent="0.3"/>
    <row r="32" spans="1:15" x14ac:dyDescent="0.3">
      <c r="A32" s="15" t="s">
        <v>25</v>
      </c>
    </row>
    <row r="33" spans="1:2" x14ac:dyDescent="0.3">
      <c r="A33" s="2" t="s">
        <v>11</v>
      </c>
      <c r="B33" s="2" t="s">
        <v>28</v>
      </c>
    </row>
    <row r="34" spans="1:2" x14ac:dyDescent="0.3">
      <c r="A34" s="2" t="s">
        <v>7</v>
      </c>
      <c r="B34" s="2" t="s">
        <v>26</v>
      </c>
    </row>
    <row r="36" spans="1:2" x14ac:dyDescent="0.3">
      <c r="A36" s="6" t="s">
        <v>1</v>
      </c>
      <c r="B36" s="5" t="s">
        <v>8</v>
      </c>
    </row>
    <row r="37" spans="1:2" x14ac:dyDescent="0.3">
      <c r="A37" s="7">
        <v>45474</v>
      </c>
      <c r="B37" s="12">
        <f t="shared" ref="B37:B45" si="0">B13*($G$29/60)</f>
        <v>221786.6</v>
      </c>
    </row>
    <row r="38" spans="1:2" x14ac:dyDescent="0.3">
      <c r="A38" s="7">
        <v>45505</v>
      </c>
      <c r="B38" s="12">
        <f t="shared" si="0"/>
        <v>220065.75</v>
      </c>
    </row>
    <row r="39" spans="1:2" x14ac:dyDescent="0.3">
      <c r="A39" s="7">
        <v>45536</v>
      </c>
      <c r="B39" s="12">
        <f t="shared" si="0"/>
        <v>224538.5</v>
      </c>
    </row>
    <row r="40" spans="1:2" x14ac:dyDescent="0.3">
      <c r="A40" s="7">
        <v>45566</v>
      </c>
      <c r="B40" s="12">
        <f t="shared" si="0"/>
        <v>239144.7</v>
      </c>
    </row>
    <row r="41" spans="1:2" x14ac:dyDescent="0.3">
      <c r="A41" s="7">
        <v>45597</v>
      </c>
      <c r="B41" s="12">
        <f t="shared" si="0"/>
        <v>235573.30000000002</v>
      </c>
    </row>
    <row r="42" spans="1:2" x14ac:dyDescent="0.3">
      <c r="A42" s="7">
        <v>45627</v>
      </c>
      <c r="B42" s="12">
        <f t="shared" si="0"/>
        <v>246117.35</v>
      </c>
    </row>
    <row r="43" spans="1:2" x14ac:dyDescent="0.3">
      <c r="A43" s="7">
        <v>45658</v>
      </c>
      <c r="B43" s="12">
        <f t="shared" si="0"/>
        <v>262208.5</v>
      </c>
    </row>
    <row r="44" spans="1:2" x14ac:dyDescent="0.3">
      <c r="A44" s="7">
        <v>45689</v>
      </c>
      <c r="B44" s="12">
        <f t="shared" si="0"/>
        <v>239104.85</v>
      </c>
    </row>
    <row r="45" spans="1:2" x14ac:dyDescent="0.3">
      <c r="A45" s="8">
        <v>45717</v>
      </c>
      <c r="B45" s="16">
        <f t="shared" si="0"/>
        <v>273134</v>
      </c>
    </row>
    <row r="46" spans="1:2" x14ac:dyDescent="0.3">
      <c r="A46" s="21" t="s">
        <v>2</v>
      </c>
      <c r="B46" s="22">
        <f>SUM(B37:B45)</f>
        <v>2161673.5500000003</v>
      </c>
    </row>
  </sheetData>
  <hyperlinks>
    <hyperlink ref="B9" r:id="rId1" display="https://digital.nhs.uk/data-and-information/publications/statistical/nhs-app-statistics" xr:uid="{8CC0A525-04E7-4726-AE27-B829CD7EC0F1}"/>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CFF06-2CC3-428F-8270-D091E444B217}">
  <sheetPr>
    <tabColor theme="3" tint="0.89999084444715716"/>
  </sheetPr>
  <dimension ref="A1:O49"/>
  <sheetViews>
    <sheetView workbookViewId="0">
      <selection activeCell="H31" sqref="H31"/>
    </sheetView>
  </sheetViews>
  <sheetFormatPr defaultRowHeight="14" x14ac:dyDescent="0.3"/>
  <cols>
    <col min="1" max="8" width="13.1796875" style="2" customWidth="1"/>
    <col min="9" max="16384" width="8.7265625" style="2"/>
  </cols>
  <sheetData>
    <row r="1" spans="1:2" x14ac:dyDescent="0.3">
      <c r="A1" s="1" t="s">
        <v>17</v>
      </c>
    </row>
    <row r="2" spans="1:2" ht="18" x14ac:dyDescent="0.4">
      <c r="A2" s="10" t="s">
        <v>53</v>
      </c>
    </row>
    <row r="3" spans="1:2" s="5" customFormat="1" x14ac:dyDescent="0.3"/>
    <row r="4" spans="1:2" x14ac:dyDescent="0.3">
      <c r="A4" s="15" t="s">
        <v>23</v>
      </c>
    </row>
    <row r="5" spans="1:2" x14ac:dyDescent="0.3">
      <c r="A5" s="1" t="s">
        <v>12</v>
      </c>
      <c r="B5" s="2" t="s">
        <v>162</v>
      </c>
    </row>
    <row r="6" spans="1:2" x14ac:dyDescent="0.3">
      <c r="A6" s="1" t="s">
        <v>13</v>
      </c>
      <c r="B6" s="2" t="s">
        <v>10</v>
      </c>
    </row>
    <row r="7" spans="1:2" x14ac:dyDescent="0.3">
      <c r="A7" s="1" t="s">
        <v>153</v>
      </c>
      <c r="B7" s="2" t="s">
        <v>155</v>
      </c>
    </row>
    <row r="8" spans="1:2" x14ac:dyDescent="0.3">
      <c r="A8" s="1"/>
      <c r="B8" s="2" t="s">
        <v>169</v>
      </c>
    </row>
    <row r="9" spans="1:2" x14ac:dyDescent="0.3">
      <c r="A9" s="1"/>
      <c r="B9" s="36" t="s">
        <v>157</v>
      </c>
    </row>
    <row r="10" spans="1:2" x14ac:dyDescent="0.3">
      <c r="B10" s="2" t="s">
        <v>156</v>
      </c>
    </row>
    <row r="11" spans="1:2" x14ac:dyDescent="0.3">
      <c r="B11" s="2" t="s">
        <v>161</v>
      </c>
    </row>
    <row r="13" spans="1:2" x14ac:dyDescent="0.3">
      <c r="A13" s="6" t="s">
        <v>1</v>
      </c>
      <c r="B13" s="5" t="s">
        <v>8</v>
      </c>
    </row>
    <row r="14" spans="1:2" x14ac:dyDescent="0.3">
      <c r="A14" s="7">
        <v>45474</v>
      </c>
      <c r="B14" s="12">
        <v>28258208</v>
      </c>
    </row>
    <row r="15" spans="1:2" x14ac:dyDescent="0.3">
      <c r="A15" s="7">
        <v>45505</v>
      </c>
      <c r="B15" s="12">
        <v>22817808</v>
      </c>
    </row>
    <row r="16" spans="1:2" x14ac:dyDescent="0.3">
      <c r="A16" s="7">
        <v>45536</v>
      </c>
      <c r="B16" s="12">
        <v>17206461</v>
      </c>
    </row>
    <row r="17" spans="1:15" x14ac:dyDescent="0.3">
      <c r="A17" s="7">
        <v>45566</v>
      </c>
      <c r="B17" s="12">
        <v>20704202</v>
      </c>
    </row>
    <row r="18" spans="1:15" x14ac:dyDescent="0.3">
      <c r="A18" s="7">
        <v>45597</v>
      </c>
      <c r="B18" s="12">
        <v>19561917</v>
      </c>
    </row>
    <row r="19" spans="1:15" x14ac:dyDescent="0.3">
      <c r="A19" s="7">
        <v>45627</v>
      </c>
      <c r="B19" s="12">
        <v>17410925</v>
      </c>
    </row>
    <row r="20" spans="1:15" x14ac:dyDescent="0.3">
      <c r="A20" s="7">
        <v>45658</v>
      </c>
      <c r="B20" s="12">
        <v>22685570</v>
      </c>
    </row>
    <row r="21" spans="1:15" x14ac:dyDescent="0.3">
      <c r="A21" s="7">
        <v>45689</v>
      </c>
      <c r="B21" s="12">
        <v>22274372</v>
      </c>
    </row>
    <row r="22" spans="1:15" x14ac:dyDescent="0.3">
      <c r="A22" s="8">
        <v>45717</v>
      </c>
      <c r="B22" s="13">
        <v>24551563</v>
      </c>
    </row>
    <row r="23" spans="1:15" x14ac:dyDescent="0.3">
      <c r="A23" s="9" t="s">
        <v>2</v>
      </c>
      <c r="B23" s="14">
        <f>SUM(B14:B22)</f>
        <v>195471026</v>
      </c>
    </row>
    <row r="25" spans="1:15" s="5" customFormat="1" x14ac:dyDescent="0.3"/>
    <row r="26" spans="1:15" x14ac:dyDescent="0.3">
      <c r="A26" s="15" t="s">
        <v>24</v>
      </c>
    </row>
    <row r="27" spans="1:15" x14ac:dyDescent="0.3">
      <c r="A27" s="2" t="s">
        <v>31</v>
      </c>
    </row>
    <row r="29" spans="1:15" x14ac:dyDescent="0.3">
      <c r="A29" s="4" t="s">
        <v>22</v>
      </c>
      <c r="B29" s="4" t="s">
        <v>11</v>
      </c>
      <c r="C29" s="5"/>
      <c r="D29" s="5"/>
      <c r="E29" s="5"/>
      <c r="F29" s="5"/>
      <c r="G29" s="4" t="s">
        <v>8</v>
      </c>
      <c r="H29" s="4" t="s">
        <v>122</v>
      </c>
      <c r="I29" s="5"/>
      <c r="J29" s="5"/>
      <c r="K29" s="5"/>
      <c r="L29" s="5"/>
      <c r="M29" s="5"/>
      <c r="N29" s="5"/>
      <c r="O29" s="4" t="s">
        <v>0</v>
      </c>
    </row>
    <row r="30" spans="1:15" x14ac:dyDescent="0.3">
      <c r="A30" s="3" t="s">
        <v>3</v>
      </c>
      <c r="B30" s="2" t="s">
        <v>33</v>
      </c>
      <c r="G30" s="19">
        <v>0.42</v>
      </c>
      <c r="H30" s="2" t="s">
        <v>145</v>
      </c>
      <c r="O30" s="65" t="s">
        <v>152</v>
      </c>
    </row>
    <row r="31" spans="1:15" x14ac:dyDescent="0.3">
      <c r="A31" s="3" t="s">
        <v>4</v>
      </c>
      <c r="B31" s="2" t="s">
        <v>170</v>
      </c>
      <c r="G31" s="19">
        <v>0.25</v>
      </c>
      <c r="H31" s="65" t="s">
        <v>171</v>
      </c>
      <c r="O31" s="65" t="s">
        <v>148</v>
      </c>
    </row>
    <row r="32" spans="1:15" x14ac:dyDescent="0.3">
      <c r="A32" s="3" t="s">
        <v>5</v>
      </c>
      <c r="B32" s="2" t="s">
        <v>147</v>
      </c>
      <c r="G32" s="3">
        <v>5</v>
      </c>
      <c r="H32" s="2" t="s">
        <v>149</v>
      </c>
      <c r="O32" s="65" t="s">
        <v>148</v>
      </c>
    </row>
    <row r="33" spans="1:15" x14ac:dyDescent="0.3">
      <c r="A33" s="20" t="s">
        <v>6</v>
      </c>
      <c r="B33" s="2" t="s">
        <v>34</v>
      </c>
      <c r="G33" s="19">
        <v>0.66</v>
      </c>
      <c r="H33" s="2" t="s">
        <v>146</v>
      </c>
      <c r="O33" s="2" t="s">
        <v>63</v>
      </c>
    </row>
    <row r="34" spans="1:15" s="5" customFormat="1" x14ac:dyDescent="0.3"/>
    <row r="35" spans="1:15" x14ac:dyDescent="0.3">
      <c r="A35" s="15" t="s">
        <v>25</v>
      </c>
    </row>
    <row r="36" spans="1:15" x14ac:dyDescent="0.3">
      <c r="A36" s="2" t="s">
        <v>11</v>
      </c>
      <c r="B36" s="2" t="s">
        <v>36</v>
      </c>
    </row>
    <row r="37" spans="1:15" x14ac:dyDescent="0.3">
      <c r="A37" s="2" t="s">
        <v>7</v>
      </c>
      <c r="B37" s="2" t="s">
        <v>35</v>
      </c>
    </row>
    <row r="39" spans="1:15" x14ac:dyDescent="0.3">
      <c r="A39" s="6" t="s">
        <v>1</v>
      </c>
      <c r="B39" s="5" t="s">
        <v>8</v>
      </c>
    </row>
    <row r="40" spans="1:15" x14ac:dyDescent="0.3">
      <c r="A40" s="7">
        <v>45474</v>
      </c>
      <c r="B40" s="12">
        <f>(B14*$G$30*$G$31*$G$32*$G$33)/60</f>
        <v>163191.15120000002</v>
      </c>
    </row>
    <row r="41" spans="1:15" x14ac:dyDescent="0.3">
      <c r="A41" s="7">
        <v>45505</v>
      </c>
      <c r="B41" s="12">
        <f t="shared" ref="B40:B48" si="0">(B15*$G$30*$G$31*$G$32*$G$33)/60</f>
        <v>131772.8412</v>
      </c>
    </row>
    <row r="42" spans="1:15" x14ac:dyDescent="0.3">
      <c r="A42" s="7">
        <v>45536</v>
      </c>
      <c r="B42" s="12">
        <f t="shared" si="0"/>
        <v>99367.312275000004</v>
      </c>
    </row>
    <row r="43" spans="1:15" x14ac:dyDescent="0.3">
      <c r="A43" s="7">
        <v>45566</v>
      </c>
      <c r="B43" s="12">
        <f t="shared" si="0"/>
        <v>119566.76655000001</v>
      </c>
    </row>
    <row r="44" spans="1:15" x14ac:dyDescent="0.3">
      <c r="A44" s="7">
        <v>45597</v>
      </c>
      <c r="B44" s="12">
        <f t="shared" si="0"/>
        <v>112970.070675</v>
      </c>
    </row>
    <row r="45" spans="1:15" x14ac:dyDescent="0.3">
      <c r="A45" s="7">
        <v>45627</v>
      </c>
      <c r="B45" s="12">
        <f t="shared" si="0"/>
        <v>100548.091875</v>
      </c>
    </row>
    <row r="46" spans="1:15" x14ac:dyDescent="0.3">
      <c r="A46" s="7">
        <v>45658</v>
      </c>
      <c r="B46" s="12">
        <f t="shared" si="0"/>
        <v>131009.16675000002</v>
      </c>
    </row>
    <row r="47" spans="1:15" x14ac:dyDescent="0.3">
      <c r="A47" s="7">
        <v>45689</v>
      </c>
      <c r="B47" s="12">
        <f t="shared" si="0"/>
        <v>128634.49830000002</v>
      </c>
    </row>
    <row r="48" spans="1:15" x14ac:dyDescent="0.3">
      <c r="A48" s="8">
        <v>45717</v>
      </c>
      <c r="B48" s="16">
        <f t="shared" si="0"/>
        <v>141785.27632499998</v>
      </c>
    </row>
    <row r="49" spans="1:2" x14ac:dyDescent="0.3">
      <c r="A49" s="21" t="s">
        <v>2</v>
      </c>
      <c r="B49" s="22">
        <f>SUM(B40:B48)</f>
        <v>1128845.17515</v>
      </c>
    </row>
  </sheetData>
  <hyperlinks>
    <hyperlink ref="B9" r:id="rId1" display="https://digital.nhs.uk/data-and-information/publications/statistical/nhs-app-statistics" xr:uid="{22A7058F-1EAE-4195-B6F5-320345C4299F}"/>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110F80-E19A-4B65-94B7-3B71700DE735}">
  <sheetPr>
    <tabColor theme="3" tint="0.89999084444715716"/>
  </sheetPr>
  <dimension ref="A1:O49"/>
  <sheetViews>
    <sheetView workbookViewId="0">
      <selection activeCell="B41" sqref="B41"/>
    </sheetView>
  </sheetViews>
  <sheetFormatPr defaultRowHeight="14" x14ac:dyDescent="0.3"/>
  <cols>
    <col min="1" max="8" width="13.1796875" style="2" customWidth="1"/>
    <col min="9" max="16384" width="8.7265625" style="2"/>
  </cols>
  <sheetData>
    <row r="1" spans="1:9" x14ac:dyDescent="0.3">
      <c r="A1" s="1" t="s">
        <v>18</v>
      </c>
    </row>
    <row r="2" spans="1:9" ht="18" x14ac:dyDescent="0.4">
      <c r="A2" s="10" t="s">
        <v>54</v>
      </c>
    </row>
    <row r="3" spans="1:9" s="5" customFormat="1" x14ac:dyDescent="0.3"/>
    <row r="4" spans="1:9" x14ac:dyDescent="0.3">
      <c r="A4" s="15" t="s">
        <v>23</v>
      </c>
    </row>
    <row r="5" spans="1:9" x14ac:dyDescent="0.3">
      <c r="A5" s="1" t="s">
        <v>12</v>
      </c>
      <c r="B5" s="2" t="s">
        <v>162</v>
      </c>
    </row>
    <row r="6" spans="1:9" x14ac:dyDescent="0.3">
      <c r="A6" s="1" t="s">
        <v>13</v>
      </c>
      <c r="B6" s="2" t="s">
        <v>10</v>
      </c>
    </row>
    <row r="7" spans="1:9" x14ac:dyDescent="0.3">
      <c r="A7" s="1" t="s">
        <v>153</v>
      </c>
      <c r="B7" s="2" t="s">
        <v>155</v>
      </c>
    </row>
    <row r="8" spans="1:9" x14ac:dyDescent="0.3">
      <c r="A8" s="1"/>
      <c r="B8" s="2" t="s">
        <v>158</v>
      </c>
    </row>
    <row r="9" spans="1:9" x14ac:dyDescent="0.3">
      <c r="A9" s="1"/>
      <c r="B9" s="36" t="s">
        <v>157</v>
      </c>
    </row>
    <row r="10" spans="1:9" x14ac:dyDescent="0.3">
      <c r="B10" s="2" t="s">
        <v>156</v>
      </c>
    </row>
    <row r="11" spans="1:9" x14ac:dyDescent="0.3">
      <c r="B11" s="2" t="s">
        <v>161</v>
      </c>
    </row>
    <row r="13" spans="1:9" x14ac:dyDescent="0.3">
      <c r="A13" s="6" t="s">
        <v>1</v>
      </c>
      <c r="B13" s="5" t="s">
        <v>8</v>
      </c>
      <c r="G13" s="60"/>
      <c r="H13" s="61"/>
      <c r="I13" s="54"/>
    </row>
    <row r="14" spans="1:9" x14ac:dyDescent="0.3">
      <c r="A14" s="7">
        <v>45474</v>
      </c>
      <c r="B14" s="12">
        <v>28258208</v>
      </c>
      <c r="G14" s="60"/>
      <c r="H14" s="61"/>
      <c r="I14" s="54"/>
    </row>
    <row r="15" spans="1:9" x14ac:dyDescent="0.3">
      <c r="A15" s="7">
        <v>45505</v>
      </c>
      <c r="B15" s="12">
        <v>22817808</v>
      </c>
      <c r="G15" s="60"/>
      <c r="H15" s="61"/>
      <c r="I15" s="54"/>
    </row>
    <row r="16" spans="1:9" x14ac:dyDescent="0.3">
      <c r="A16" s="7">
        <v>45536</v>
      </c>
      <c r="B16" s="12">
        <v>17206461</v>
      </c>
      <c r="G16" s="60"/>
      <c r="H16" s="61"/>
      <c r="I16" s="54"/>
    </row>
    <row r="17" spans="1:15" x14ac:dyDescent="0.3">
      <c r="A17" s="7">
        <v>45566</v>
      </c>
      <c r="B17" s="12">
        <v>20704202</v>
      </c>
      <c r="G17" s="60"/>
      <c r="H17" s="61"/>
      <c r="I17" s="54"/>
    </row>
    <row r="18" spans="1:15" x14ac:dyDescent="0.3">
      <c r="A18" s="7">
        <v>45597</v>
      </c>
      <c r="B18" s="12">
        <v>19561917</v>
      </c>
      <c r="G18" s="60"/>
      <c r="H18" s="61"/>
      <c r="I18" s="54"/>
    </row>
    <row r="19" spans="1:15" x14ac:dyDescent="0.3">
      <c r="A19" s="7">
        <v>45627</v>
      </c>
      <c r="B19" s="12">
        <v>17410925</v>
      </c>
      <c r="G19" s="60"/>
      <c r="H19" s="61"/>
      <c r="I19" s="54"/>
    </row>
    <row r="20" spans="1:15" x14ac:dyDescent="0.3">
      <c r="A20" s="7">
        <v>45658</v>
      </c>
      <c r="B20" s="12">
        <v>22685570</v>
      </c>
      <c r="G20" s="60"/>
      <c r="H20" s="61"/>
      <c r="I20" s="54"/>
    </row>
    <row r="21" spans="1:15" x14ac:dyDescent="0.3">
      <c r="A21" s="7">
        <v>45689</v>
      </c>
      <c r="B21" s="12">
        <v>22274372</v>
      </c>
      <c r="G21" s="60"/>
      <c r="H21" s="61"/>
      <c r="I21" s="54"/>
    </row>
    <row r="22" spans="1:15" x14ac:dyDescent="0.3">
      <c r="A22" s="8">
        <v>45717</v>
      </c>
      <c r="B22" s="13">
        <v>24551563</v>
      </c>
    </row>
    <row r="23" spans="1:15" x14ac:dyDescent="0.3">
      <c r="A23" s="9" t="s">
        <v>2</v>
      </c>
      <c r="B23" s="14">
        <f>SUM(B14:B22)</f>
        <v>195471026</v>
      </c>
    </row>
    <row r="25" spans="1:15" s="5" customFormat="1" x14ac:dyDescent="0.3"/>
    <row r="26" spans="1:15" x14ac:dyDescent="0.3">
      <c r="A26" s="15" t="s">
        <v>24</v>
      </c>
    </row>
    <row r="27" spans="1:15" x14ac:dyDescent="0.3">
      <c r="A27" s="2" t="s">
        <v>37</v>
      </c>
    </row>
    <row r="29" spans="1:15" x14ac:dyDescent="0.3">
      <c r="A29" s="4" t="s">
        <v>22</v>
      </c>
      <c r="B29" s="4" t="s">
        <v>11</v>
      </c>
      <c r="C29" s="5"/>
      <c r="D29" s="5"/>
      <c r="E29" s="5"/>
      <c r="F29" s="5"/>
      <c r="G29" s="4" t="s">
        <v>8</v>
      </c>
      <c r="H29" s="4" t="s">
        <v>122</v>
      </c>
      <c r="I29" s="5"/>
      <c r="J29" s="5"/>
      <c r="K29" s="5"/>
      <c r="L29" s="5"/>
      <c r="M29" s="5"/>
      <c r="N29" s="5"/>
      <c r="O29" s="4" t="s">
        <v>0</v>
      </c>
    </row>
    <row r="30" spans="1:15" x14ac:dyDescent="0.3">
      <c r="A30" s="3" t="s">
        <v>3</v>
      </c>
      <c r="B30" s="2" t="s">
        <v>33</v>
      </c>
      <c r="G30" s="19">
        <v>0.42</v>
      </c>
      <c r="H30" s="2" t="s">
        <v>145</v>
      </c>
      <c r="O30" s="65" t="s">
        <v>152</v>
      </c>
    </row>
    <row r="31" spans="1:15" x14ac:dyDescent="0.3">
      <c r="A31" s="3" t="s">
        <v>4</v>
      </c>
      <c r="B31" s="2" t="s">
        <v>32</v>
      </c>
      <c r="G31" s="19">
        <v>0.25</v>
      </c>
      <c r="H31" s="65" t="s">
        <v>171</v>
      </c>
      <c r="O31" s="65" t="s">
        <v>148</v>
      </c>
    </row>
    <row r="32" spans="1:15" x14ac:dyDescent="0.3">
      <c r="A32" s="3" t="s">
        <v>5</v>
      </c>
      <c r="B32" s="2" t="s">
        <v>82</v>
      </c>
      <c r="G32" s="3">
        <v>3</v>
      </c>
      <c r="H32" s="2" t="s">
        <v>150</v>
      </c>
      <c r="O32" s="65" t="s">
        <v>151</v>
      </c>
    </row>
    <row r="33" spans="1:15" x14ac:dyDescent="0.3">
      <c r="A33" s="20" t="s">
        <v>6</v>
      </c>
      <c r="B33" s="2" t="s">
        <v>34</v>
      </c>
      <c r="G33" s="19">
        <v>0.66</v>
      </c>
      <c r="H33" s="2" t="s">
        <v>146</v>
      </c>
      <c r="O33" s="2" t="s">
        <v>63</v>
      </c>
    </row>
    <row r="34" spans="1:15" s="5" customFormat="1" x14ac:dyDescent="0.3"/>
    <row r="35" spans="1:15" x14ac:dyDescent="0.3">
      <c r="A35" s="15" t="s">
        <v>25</v>
      </c>
    </row>
    <row r="36" spans="1:15" x14ac:dyDescent="0.3">
      <c r="A36" s="2" t="s">
        <v>11</v>
      </c>
      <c r="B36" s="2" t="s">
        <v>46</v>
      </c>
    </row>
    <row r="37" spans="1:15" x14ac:dyDescent="0.3">
      <c r="A37" s="2" t="s">
        <v>7</v>
      </c>
      <c r="B37" s="2" t="s">
        <v>35</v>
      </c>
    </row>
    <row r="39" spans="1:15" x14ac:dyDescent="0.3">
      <c r="A39" s="6" t="s">
        <v>1</v>
      </c>
      <c r="B39" s="5" t="s">
        <v>8</v>
      </c>
    </row>
    <row r="40" spans="1:15" x14ac:dyDescent="0.3">
      <c r="A40" s="7">
        <v>45474</v>
      </c>
      <c r="B40" s="12">
        <f>(B14*$G$30*$G$31*$G$32*$G$33)/60</f>
        <v>97914.690719999999</v>
      </c>
    </row>
    <row r="41" spans="1:15" x14ac:dyDescent="0.3">
      <c r="A41" s="7">
        <v>45505</v>
      </c>
      <c r="B41" s="12">
        <f t="shared" ref="B41:B48" si="0">(B15*$G$30*$G$31*$G$32*$G$33)/60</f>
        <v>79063.704719999994</v>
      </c>
    </row>
    <row r="42" spans="1:15" x14ac:dyDescent="0.3">
      <c r="A42" s="7">
        <v>45536</v>
      </c>
      <c r="B42" s="12">
        <f t="shared" si="0"/>
        <v>59620.387365000002</v>
      </c>
    </row>
    <row r="43" spans="1:15" x14ac:dyDescent="0.3">
      <c r="A43" s="7">
        <v>45566</v>
      </c>
      <c r="B43" s="12">
        <f t="shared" si="0"/>
        <v>71740.059930000003</v>
      </c>
    </row>
    <row r="44" spans="1:15" x14ac:dyDescent="0.3">
      <c r="A44" s="7">
        <v>45597</v>
      </c>
      <c r="B44" s="12">
        <f t="shared" si="0"/>
        <v>67782.042405</v>
      </c>
    </row>
    <row r="45" spans="1:15" x14ac:dyDescent="0.3">
      <c r="A45" s="7">
        <v>45627</v>
      </c>
      <c r="B45" s="12">
        <f t="shared" si="0"/>
        <v>60328.855125000002</v>
      </c>
    </row>
    <row r="46" spans="1:15" x14ac:dyDescent="0.3">
      <c r="A46" s="7">
        <v>45658</v>
      </c>
      <c r="B46" s="12">
        <f t="shared" si="0"/>
        <v>78605.500050000002</v>
      </c>
    </row>
    <row r="47" spans="1:15" x14ac:dyDescent="0.3">
      <c r="A47" s="7">
        <v>45689</v>
      </c>
      <c r="B47" s="12">
        <f t="shared" si="0"/>
        <v>77180.698980000001</v>
      </c>
    </row>
    <row r="48" spans="1:15" x14ac:dyDescent="0.3">
      <c r="A48" s="8">
        <v>45717</v>
      </c>
      <c r="B48" s="16">
        <f t="shared" si="0"/>
        <v>85071.165794999994</v>
      </c>
    </row>
    <row r="49" spans="1:2" x14ac:dyDescent="0.3">
      <c r="A49" s="21" t="s">
        <v>2</v>
      </c>
      <c r="B49" s="22">
        <f>SUM(B40:B48)</f>
        <v>677307.10509000008</v>
      </c>
    </row>
  </sheetData>
  <hyperlinks>
    <hyperlink ref="B9" r:id="rId1" display="https://digital.nhs.uk/data-and-information/publications/statistical/nhs-app-statistics" xr:uid="{A0ED0215-1D1F-486A-8969-553EA50A35C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A773C3-F914-4FA2-AADF-FDC65B2106B2}">
  <sheetPr>
    <tabColor theme="3" tint="0.89999084444715716"/>
  </sheetPr>
  <dimension ref="A1:O49"/>
  <sheetViews>
    <sheetView workbookViewId="0">
      <selection activeCell="E32" sqref="E32"/>
    </sheetView>
  </sheetViews>
  <sheetFormatPr defaultRowHeight="14" x14ac:dyDescent="0.3"/>
  <cols>
    <col min="1" max="8" width="13.1796875" style="2" customWidth="1"/>
    <col min="9" max="16384" width="8.7265625" style="2"/>
  </cols>
  <sheetData>
    <row r="1" spans="1:2" x14ac:dyDescent="0.3">
      <c r="A1" s="1" t="s">
        <v>19</v>
      </c>
    </row>
    <row r="2" spans="1:2" ht="18" x14ac:dyDescent="0.4">
      <c r="A2" s="10" t="s">
        <v>55</v>
      </c>
    </row>
    <row r="3" spans="1:2" s="5" customFormat="1" x14ac:dyDescent="0.3"/>
    <row r="4" spans="1:2" x14ac:dyDescent="0.3">
      <c r="A4" s="15" t="s">
        <v>23</v>
      </c>
    </row>
    <row r="5" spans="1:2" x14ac:dyDescent="0.3">
      <c r="A5" s="1" t="s">
        <v>14</v>
      </c>
      <c r="B5" s="2" t="s">
        <v>56</v>
      </c>
    </row>
    <row r="6" spans="1:2" x14ac:dyDescent="0.3">
      <c r="A6" s="1" t="s">
        <v>12</v>
      </c>
      <c r="B6" s="2" t="s">
        <v>50</v>
      </c>
    </row>
    <row r="7" spans="1:2" x14ac:dyDescent="0.3">
      <c r="A7" s="1" t="s">
        <v>130</v>
      </c>
      <c r="B7" s="2" t="s">
        <v>142</v>
      </c>
    </row>
    <row r="8" spans="1:2" x14ac:dyDescent="0.3">
      <c r="B8" s="2" t="s">
        <v>134</v>
      </c>
    </row>
    <row r="9" spans="1:2" x14ac:dyDescent="0.3">
      <c r="B9" s="2" t="s">
        <v>121</v>
      </c>
    </row>
    <row r="10" spans="1:2" x14ac:dyDescent="0.3">
      <c r="B10" s="2" t="s">
        <v>154</v>
      </c>
    </row>
    <row r="12" spans="1:2" x14ac:dyDescent="0.3">
      <c r="A12" s="6" t="s">
        <v>1</v>
      </c>
      <c r="B12" s="5" t="s">
        <v>8</v>
      </c>
    </row>
    <row r="13" spans="1:2" x14ac:dyDescent="0.3">
      <c r="A13" s="7">
        <v>45474</v>
      </c>
      <c r="B13" s="12">
        <v>829263</v>
      </c>
    </row>
    <row r="14" spans="1:2" x14ac:dyDescent="0.3">
      <c r="A14" s="7">
        <v>45505</v>
      </c>
      <c r="B14" s="12">
        <v>759271</v>
      </c>
    </row>
    <row r="15" spans="1:2" x14ac:dyDescent="0.3">
      <c r="A15" s="7">
        <v>45536</v>
      </c>
      <c r="B15" s="12">
        <v>876115</v>
      </c>
    </row>
    <row r="16" spans="1:2" x14ac:dyDescent="0.3">
      <c r="A16" s="7">
        <v>45566</v>
      </c>
      <c r="B16" s="12">
        <v>1019574</v>
      </c>
    </row>
    <row r="17" spans="1:15" x14ac:dyDescent="0.3">
      <c r="A17" s="7">
        <v>45597</v>
      </c>
      <c r="B17" s="12">
        <v>1217652</v>
      </c>
    </row>
    <row r="18" spans="1:15" x14ac:dyDescent="0.3">
      <c r="A18" s="7">
        <v>45627</v>
      </c>
      <c r="B18" s="12">
        <v>1221577</v>
      </c>
    </row>
    <row r="19" spans="1:15" x14ac:dyDescent="0.3">
      <c r="A19" s="7">
        <v>45658</v>
      </c>
      <c r="B19" s="12">
        <v>1755596</v>
      </c>
    </row>
    <row r="20" spans="1:15" x14ac:dyDescent="0.3">
      <c r="A20" s="7">
        <v>45689</v>
      </c>
      <c r="B20" s="12">
        <v>1490993</v>
      </c>
    </row>
    <row r="21" spans="1:15" x14ac:dyDescent="0.3">
      <c r="A21" s="8">
        <v>45717</v>
      </c>
      <c r="B21" s="13">
        <v>1594204</v>
      </c>
    </row>
    <row r="22" spans="1:15" x14ac:dyDescent="0.3">
      <c r="A22" s="9" t="s">
        <v>2</v>
      </c>
      <c r="B22" s="14">
        <f>SUM(B13:B21)</f>
        <v>10764245</v>
      </c>
    </row>
    <row r="24" spans="1:15" s="5" customFormat="1" x14ac:dyDescent="0.3"/>
    <row r="25" spans="1:15" x14ac:dyDescent="0.3">
      <c r="A25" s="15" t="s">
        <v>24</v>
      </c>
    </row>
    <row r="26" spans="1:15" x14ac:dyDescent="0.3">
      <c r="A26" s="2" t="s">
        <v>57</v>
      </c>
    </row>
    <row r="28" spans="1:15" x14ac:dyDescent="0.3">
      <c r="A28" s="4" t="s">
        <v>22</v>
      </c>
      <c r="B28" s="4" t="s">
        <v>11</v>
      </c>
      <c r="C28" s="5"/>
      <c r="D28" s="5"/>
      <c r="E28" s="5"/>
      <c r="F28" s="5"/>
      <c r="G28" s="4" t="s">
        <v>8</v>
      </c>
      <c r="H28" s="4" t="s">
        <v>122</v>
      </c>
      <c r="I28" s="5"/>
      <c r="J28" s="5"/>
      <c r="K28" s="5"/>
      <c r="L28" s="5"/>
      <c r="M28" s="5"/>
      <c r="N28" s="5"/>
      <c r="O28" s="4" t="s">
        <v>0</v>
      </c>
    </row>
    <row r="29" spans="1:15" x14ac:dyDescent="0.3">
      <c r="A29" s="3" t="s">
        <v>3</v>
      </c>
      <c r="B29" s="2" t="s">
        <v>82</v>
      </c>
      <c r="G29" s="3">
        <v>3</v>
      </c>
      <c r="H29" s="2" t="s">
        <v>150</v>
      </c>
      <c r="O29" s="65" t="s">
        <v>136</v>
      </c>
    </row>
    <row r="30" spans="1:15" x14ac:dyDescent="0.3">
      <c r="A30" s="3" t="s">
        <v>4</v>
      </c>
      <c r="B30" s="2" t="s">
        <v>187</v>
      </c>
      <c r="G30" s="3"/>
      <c r="H30" s="2" t="s">
        <v>186</v>
      </c>
      <c r="O30" s="2" t="s">
        <v>184</v>
      </c>
    </row>
    <row r="31" spans="1:15" x14ac:dyDescent="0.3">
      <c r="A31" s="3" t="s">
        <v>5</v>
      </c>
      <c r="B31" s="2" t="s">
        <v>187</v>
      </c>
      <c r="G31" s="3"/>
      <c r="H31" s="2" t="s">
        <v>186</v>
      </c>
      <c r="O31" s="2" t="s">
        <v>181</v>
      </c>
    </row>
    <row r="32" spans="1:15" x14ac:dyDescent="0.3">
      <c r="A32" s="3" t="s">
        <v>6</v>
      </c>
      <c r="B32" s="2" t="s">
        <v>187</v>
      </c>
      <c r="G32" s="3"/>
      <c r="H32" s="2" t="s">
        <v>186</v>
      </c>
      <c r="O32" s="2" t="s">
        <v>182</v>
      </c>
    </row>
    <row r="33" spans="1:15" x14ac:dyDescent="0.3">
      <c r="A33" s="3" t="s">
        <v>185</v>
      </c>
      <c r="B33" s="2" t="s">
        <v>187</v>
      </c>
      <c r="G33" s="3"/>
      <c r="H33" s="2" t="s">
        <v>186</v>
      </c>
      <c r="O33" s="2" t="s">
        <v>183</v>
      </c>
    </row>
    <row r="34" spans="1:15" s="5" customFormat="1" x14ac:dyDescent="0.3"/>
    <row r="35" spans="1:15" x14ac:dyDescent="0.3">
      <c r="A35" s="15" t="s">
        <v>25</v>
      </c>
    </row>
    <row r="36" spans="1:15" x14ac:dyDescent="0.3">
      <c r="A36" s="2" t="s">
        <v>11</v>
      </c>
      <c r="B36" s="2" t="s">
        <v>73</v>
      </c>
    </row>
    <row r="37" spans="1:15" x14ac:dyDescent="0.3">
      <c r="A37" s="2" t="s">
        <v>7</v>
      </c>
      <c r="B37" s="2" t="s">
        <v>26</v>
      </c>
    </row>
    <row r="39" spans="1:15" x14ac:dyDescent="0.3">
      <c r="A39" s="6" t="s">
        <v>1</v>
      </c>
      <c r="B39" s="5" t="s">
        <v>8</v>
      </c>
    </row>
    <row r="40" spans="1:15" x14ac:dyDescent="0.3">
      <c r="A40" s="7">
        <v>45474</v>
      </c>
      <c r="B40" s="12">
        <f t="shared" ref="B40:B47" si="0">B13*($G$29/60)</f>
        <v>41463.15</v>
      </c>
    </row>
    <row r="41" spans="1:15" x14ac:dyDescent="0.3">
      <c r="A41" s="7">
        <v>45505</v>
      </c>
      <c r="B41" s="12">
        <f t="shared" si="0"/>
        <v>37963.550000000003</v>
      </c>
    </row>
    <row r="42" spans="1:15" x14ac:dyDescent="0.3">
      <c r="A42" s="7">
        <v>45536</v>
      </c>
      <c r="B42" s="12">
        <f t="shared" si="0"/>
        <v>43805.75</v>
      </c>
    </row>
    <row r="43" spans="1:15" x14ac:dyDescent="0.3">
      <c r="A43" s="7">
        <v>45566</v>
      </c>
      <c r="B43" s="12">
        <f t="shared" si="0"/>
        <v>50978.700000000004</v>
      </c>
    </row>
    <row r="44" spans="1:15" x14ac:dyDescent="0.3">
      <c r="A44" s="7">
        <v>45597</v>
      </c>
      <c r="B44" s="12">
        <f t="shared" si="0"/>
        <v>60882.600000000006</v>
      </c>
    </row>
    <row r="45" spans="1:15" x14ac:dyDescent="0.3">
      <c r="A45" s="7">
        <v>45627</v>
      </c>
      <c r="B45" s="12">
        <f t="shared" si="0"/>
        <v>61078.850000000006</v>
      </c>
    </row>
    <row r="46" spans="1:15" x14ac:dyDescent="0.3">
      <c r="A46" s="7">
        <v>45658</v>
      </c>
      <c r="B46" s="12">
        <f t="shared" si="0"/>
        <v>87779.8</v>
      </c>
    </row>
    <row r="47" spans="1:15" x14ac:dyDescent="0.3">
      <c r="A47" s="7">
        <v>45689</v>
      </c>
      <c r="B47" s="12">
        <f t="shared" si="0"/>
        <v>74549.650000000009</v>
      </c>
    </row>
    <row r="48" spans="1:15" x14ac:dyDescent="0.3">
      <c r="A48" s="8">
        <v>45717</v>
      </c>
      <c r="B48" s="16">
        <f>B21*($G$29/60)</f>
        <v>79710.200000000012</v>
      </c>
    </row>
    <row r="49" spans="1:2" x14ac:dyDescent="0.3">
      <c r="A49" s="21" t="s">
        <v>2</v>
      </c>
      <c r="B49" s="22">
        <f>SUM(B40:B48)</f>
        <v>538212.25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CAB6F-DA13-47F4-B8C2-9E5E3487022D}">
  <sheetPr>
    <tabColor theme="3" tint="0.89999084444715716"/>
  </sheetPr>
  <dimension ref="A1:O47"/>
  <sheetViews>
    <sheetView workbookViewId="0">
      <selection activeCell="A2" sqref="A2"/>
    </sheetView>
  </sheetViews>
  <sheetFormatPr defaultRowHeight="14" x14ac:dyDescent="0.3"/>
  <cols>
    <col min="1" max="8" width="13.1796875" style="2" customWidth="1"/>
    <col min="9" max="16384" width="8.7265625" style="2"/>
  </cols>
  <sheetData>
    <row r="1" spans="1:3" x14ac:dyDescent="0.3">
      <c r="A1" s="1" t="s">
        <v>20</v>
      </c>
    </row>
    <row r="2" spans="1:3" ht="18" x14ac:dyDescent="0.4">
      <c r="A2" s="10" t="s">
        <v>60</v>
      </c>
    </row>
    <row r="3" spans="1:3" s="5" customFormat="1" x14ac:dyDescent="0.3"/>
    <row r="4" spans="1:3" x14ac:dyDescent="0.3">
      <c r="A4" s="15" t="s">
        <v>23</v>
      </c>
    </row>
    <row r="5" spans="1:3" x14ac:dyDescent="0.3">
      <c r="A5" s="1" t="s">
        <v>12</v>
      </c>
      <c r="B5" s="2" t="s">
        <v>61</v>
      </c>
    </row>
    <row r="6" spans="1:3" x14ac:dyDescent="0.3">
      <c r="A6" s="1" t="s">
        <v>13</v>
      </c>
      <c r="B6" s="2" t="s">
        <v>140</v>
      </c>
    </row>
    <row r="7" spans="1:3" x14ac:dyDescent="0.3">
      <c r="A7" s="1" t="s">
        <v>130</v>
      </c>
      <c r="B7" s="2" t="s">
        <v>141</v>
      </c>
    </row>
    <row r="8" spans="1:3" x14ac:dyDescent="0.3">
      <c r="B8" s="2" t="s">
        <v>134</v>
      </c>
    </row>
    <row r="9" spans="1:3" x14ac:dyDescent="0.3">
      <c r="B9" s="2" t="s">
        <v>121</v>
      </c>
    </row>
    <row r="10" spans="1:3" x14ac:dyDescent="0.3">
      <c r="B10" s="2" t="s">
        <v>154</v>
      </c>
    </row>
    <row r="11" spans="1:3" x14ac:dyDescent="0.3">
      <c r="B11" s="2" t="s">
        <v>120</v>
      </c>
    </row>
    <row r="13" spans="1:3" x14ac:dyDescent="0.3">
      <c r="A13" s="6" t="s">
        <v>1</v>
      </c>
      <c r="B13" s="5" t="s">
        <v>8</v>
      </c>
      <c r="C13" s="11" t="s">
        <v>74</v>
      </c>
    </row>
    <row r="14" spans="1:3" x14ac:dyDescent="0.3">
      <c r="A14" s="7">
        <v>45474</v>
      </c>
      <c r="B14" s="12">
        <v>10220</v>
      </c>
      <c r="C14" s="30">
        <v>17374</v>
      </c>
    </row>
    <row r="15" spans="1:3" x14ac:dyDescent="0.3">
      <c r="A15" s="7">
        <v>45505</v>
      </c>
      <c r="B15" s="12">
        <v>9265</v>
      </c>
      <c r="C15" s="30">
        <v>14318.636363636364</v>
      </c>
    </row>
    <row r="16" spans="1:3" x14ac:dyDescent="0.3">
      <c r="A16" s="7">
        <v>45536</v>
      </c>
      <c r="B16" s="12">
        <v>16314</v>
      </c>
      <c r="C16" s="30">
        <v>24471</v>
      </c>
    </row>
    <row r="17" spans="1:15" x14ac:dyDescent="0.3">
      <c r="A17" s="7">
        <v>45566</v>
      </c>
      <c r="B17" s="12">
        <v>16351</v>
      </c>
      <c r="C17" s="30">
        <v>23897.615384615383</v>
      </c>
    </row>
    <row r="18" spans="1:15" x14ac:dyDescent="0.3">
      <c r="A18" s="7">
        <v>45597</v>
      </c>
      <c r="B18" s="12">
        <v>13411</v>
      </c>
      <c r="C18" s="30">
        <v>19158.571428571428</v>
      </c>
    </row>
    <row r="19" spans="1:15" x14ac:dyDescent="0.3">
      <c r="A19" s="7">
        <v>45627</v>
      </c>
      <c r="B19" s="12">
        <v>14423</v>
      </c>
      <c r="C19" s="30">
        <v>23298.692307692309</v>
      </c>
    </row>
    <row r="20" spans="1:15" x14ac:dyDescent="0.3">
      <c r="A20" s="7">
        <v>45658</v>
      </c>
      <c r="B20" s="12">
        <v>17690</v>
      </c>
      <c r="C20" s="30">
        <v>25945.333333333332</v>
      </c>
    </row>
    <row r="21" spans="1:15" x14ac:dyDescent="0.3">
      <c r="A21" s="7">
        <v>45689</v>
      </c>
      <c r="B21" s="12">
        <v>15729</v>
      </c>
      <c r="C21" s="30">
        <v>24717</v>
      </c>
    </row>
    <row r="22" spans="1:15" x14ac:dyDescent="0.3">
      <c r="A22" s="8">
        <v>45717</v>
      </c>
      <c r="B22" s="16">
        <v>19058</v>
      </c>
      <c r="C22" s="16">
        <v>26247.488148215423</v>
      </c>
    </row>
    <row r="23" spans="1:15" x14ac:dyDescent="0.3">
      <c r="A23" s="9" t="s">
        <v>2</v>
      </c>
      <c r="B23" s="14">
        <f>SUM(B14:B22)</f>
        <v>132461</v>
      </c>
      <c r="C23" s="25">
        <f>SUM(C14:C22)</f>
        <v>199428.33696606426</v>
      </c>
    </row>
    <row r="25" spans="1:15" s="5" customFormat="1" x14ac:dyDescent="0.3"/>
    <row r="26" spans="1:15" x14ac:dyDescent="0.3">
      <c r="A26" s="15" t="s">
        <v>24</v>
      </c>
    </row>
    <row r="27" spans="1:15" x14ac:dyDescent="0.3">
      <c r="A27" s="2" t="s">
        <v>143</v>
      </c>
    </row>
    <row r="29" spans="1:15" x14ac:dyDescent="0.3">
      <c r="A29" s="4" t="s">
        <v>22</v>
      </c>
      <c r="B29" s="4" t="s">
        <v>11</v>
      </c>
      <c r="C29" s="5"/>
      <c r="D29" s="5"/>
      <c r="E29" s="5"/>
      <c r="F29" s="5"/>
      <c r="G29" s="4" t="s">
        <v>8</v>
      </c>
      <c r="H29" s="4" t="s">
        <v>122</v>
      </c>
      <c r="I29" s="5"/>
      <c r="J29" s="5"/>
      <c r="K29" s="5"/>
      <c r="L29" s="5"/>
      <c r="M29" s="5"/>
      <c r="N29" s="5"/>
      <c r="O29" s="4" t="s">
        <v>0</v>
      </c>
    </row>
    <row r="30" spans="1:15" x14ac:dyDescent="0.3">
      <c r="A30" s="3" t="s">
        <v>3</v>
      </c>
      <c r="B30" s="2" t="s">
        <v>62</v>
      </c>
      <c r="G30" s="3">
        <v>40</v>
      </c>
      <c r="H30" s="2" t="s">
        <v>144</v>
      </c>
      <c r="O30" s="36" t="s">
        <v>94</v>
      </c>
    </row>
    <row r="32" spans="1:15" s="5" customFormat="1" x14ac:dyDescent="0.3"/>
    <row r="33" spans="1:2" x14ac:dyDescent="0.3">
      <c r="A33" s="15" t="s">
        <v>25</v>
      </c>
    </row>
    <row r="34" spans="1:2" x14ac:dyDescent="0.3">
      <c r="A34" s="2" t="s">
        <v>11</v>
      </c>
      <c r="B34" s="2" t="s">
        <v>87</v>
      </c>
    </row>
    <row r="35" spans="1:2" x14ac:dyDescent="0.3">
      <c r="A35" s="2" t="s">
        <v>7</v>
      </c>
      <c r="B35" s="2" t="s">
        <v>72</v>
      </c>
    </row>
    <row r="37" spans="1:2" x14ac:dyDescent="0.3">
      <c r="A37" s="6" t="s">
        <v>1</v>
      </c>
      <c r="B37" s="5" t="s">
        <v>8</v>
      </c>
    </row>
    <row r="38" spans="1:2" x14ac:dyDescent="0.3">
      <c r="A38" s="7">
        <v>45474</v>
      </c>
      <c r="B38" s="12">
        <f t="shared" ref="B38:B45" si="0">C14*($G$30/60)</f>
        <v>11582.666666666666</v>
      </c>
    </row>
    <row r="39" spans="1:2" x14ac:dyDescent="0.3">
      <c r="A39" s="7">
        <v>45505</v>
      </c>
      <c r="B39" s="12">
        <f t="shared" si="0"/>
        <v>9545.757575757576</v>
      </c>
    </row>
    <row r="40" spans="1:2" x14ac:dyDescent="0.3">
      <c r="A40" s="7">
        <v>45536</v>
      </c>
      <c r="B40" s="12">
        <f t="shared" si="0"/>
        <v>16314</v>
      </c>
    </row>
    <row r="41" spans="1:2" x14ac:dyDescent="0.3">
      <c r="A41" s="7">
        <v>45566</v>
      </c>
      <c r="B41" s="12">
        <f t="shared" si="0"/>
        <v>15931.743589743588</v>
      </c>
    </row>
    <row r="42" spans="1:2" x14ac:dyDescent="0.3">
      <c r="A42" s="7">
        <v>45597</v>
      </c>
      <c r="B42" s="12">
        <f t="shared" si="0"/>
        <v>12772.38095238095</v>
      </c>
    </row>
    <row r="43" spans="1:2" x14ac:dyDescent="0.3">
      <c r="A43" s="7">
        <v>45627</v>
      </c>
      <c r="B43" s="12">
        <f t="shared" si="0"/>
        <v>15532.461538461539</v>
      </c>
    </row>
    <row r="44" spans="1:2" x14ac:dyDescent="0.3">
      <c r="A44" s="7">
        <v>45658</v>
      </c>
      <c r="B44" s="12">
        <f t="shared" si="0"/>
        <v>17296.888888888887</v>
      </c>
    </row>
    <row r="45" spans="1:2" x14ac:dyDescent="0.3">
      <c r="A45" s="7">
        <v>45689</v>
      </c>
      <c r="B45" s="12">
        <f t="shared" si="0"/>
        <v>16478</v>
      </c>
    </row>
    <row r="46" spans="1:2" x14ac:dyDescent="0.3">
      <c r="A46" s="8">
        <v>45717</v>
      </c>
      <c r="B46" s="16">
        <f>C22*($G$30/60)</f>
        <v>17498.325432143614</v>
      </c>
    </row>
    <row r="47" spans="1:2" x14ac:dyDescent="0.3">
      <c r="A47" s="21" t="s">
        <v>2</v>
      </c>
      <c r="B47" s="22">
        <f>SUM(B38:B46)</f>
        <v>132952.22464404284</v>
      </c>
    </row>
  </sheetData>
  <hyperlinks>
    <hyperlink ref="O30" r:id="rId1" xr:uid="{2B392A3D-04DA-4DFF-9F66-C3E983F35BE9}"/>
  </hyperlinks>
  <pageMargins left="0.7" right="0.7" top="0.75" bottom="0.75" header="0.3" footer="0.3"/>
</worksheet>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Title Sheet</vt:lpstr>
      <vt:lpstr>1. DNAs Avoided</vt:lpstr>
      <vt:lpstr>2. Total Hours Saved</vt:lpstr>
      <vt:lpstr>2a. Hours Saved 1</vt:lpstr>
      <vt:lpstr>2b. Hours Saved 2</vt:lpstr>
      <vt:lpstr>2c. Hours Saved 3</vt:lpstr>
      <vt:lpstr>2d. Hours saved 4</vt:lpstr>
      <vt:lpstr>2e. Hours saved 5</vt:lpstr>
      <vt:lpstr>2f. Hours saved 6</vt:lpstr>
      <vt:lpstr>2g. Hours saved 7</vt:lpstr>
    </vt:vector>
  </TitlesOfParts>
  <Manager/>
  <Company>NHS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YOUNG, Lynne (NHS ENGLAND)</dc:creator>
  <cp:keywords/>
  <dc:description/>
  <cp:lastModifiedBy>BLACKSHAW, Rory (NHS ENGLAND)</cp:lastModifiedBy>
  <cp:revision/>
  <dcterms:created xsi:type="dcterms:W3CDTF">2025-06-11T07:19:25Z</dcterms:created>
  <dcterms:modified xsi:type="dcterms:W3CDTF">2025-06-30T12:06:55Z</dcterms:modified>
  <cp:category/>
  <cp:contentStatus/>
</cp:coreProperties>
</file>