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66925"/>
  <mc:AlternateContent xmlns:mc="http://schemas.openxmlformats.org/markup-compatibility/2006">
    <mc:Choice Requires="x15">
      <x15ac:absPath xmlns:x15ac="http://schemas.microsoft.com/office/spreadsheetml/2010/11/ac" url="C:\Users\MichaelSkinner\Documents\Advisory Materials\Migration\"/>
    </mc:Choice>
  </mc:AlternateContent>
  <xr:revisionPtr revIDLastSave="0" documentId="13_ncr:1_{708C7895-0A75-4C69-BBAB-A62CD013D4AA}" xr6:coauthVersionLast="47" xr6:coauthVersionMax="47" xr10:uidLastSave="{00000000-0000-0000-0000-000000000000}"/>
  <bookViews>
    <workbookView xWindow="-120" yWindow="-120" windowWidth="29040" windowHeight="15720" tabRatio="686" xr2:uid="{C2326973-0AC9-48A7-8A9C-38EA0A0F7B72}"/>
  </bookViews>
  <sheets>
    <sheet name="D&amp;A" sheetId="15" r:id="rId1"/>
    <sheet name="D&amp;A Tooling" sheetId="8" r:id="rId2"/>
    <sheet name="Application Catalogue" sheetId="4" r:id="rId3"/>
    <sheet name="Migration Complexity Score" sheetId="11" r:id="rId4"/>
    <sheet name="7Rs Score" sheetId="14" r:id="rId5"/>
    <sheet name="Target Environment Score" sheetId="13" r:id="rId6"/>
    <sheet name="Lists and Scoring" sheetId="12" state="hidden" r:id="rId7"/>
    <sheet name="Application Analysis" sheetId="5" state="hidden" r:id="rId8"/>
    <sheet name="Infra Assessment" sheetId="3" state="hidden" r:id="rId9"/>
    <sheet name="Sheet2" sheetId="10" state="hidden" r:id="rId10"/>
    <sheet name="Migration Complexity T-shirts" sheetId="9" state="hidden" r:id="rId11"/>
  </sheets>
  <definedNames>
    <definedName name="_Toc136949179" localSheetId="7">'Application Analysis'!$A$31</definedName>
    <definedName name="_Toc136949180" localSheetId="7">'Application Analysis'!$A$57</definedName>
    <definedName name="_Toc136949181" localSheetId="7">'Application Analysis'!$A$78</definedName>
    <definedName name="_Toc136949182" localSheetId="7">'Application Analysis'!$A$109</definedName>
    <definedName name="_Toc136949183" localSheetId="7">'Application Analysis'!$A$121</definedName>
    <definedName name="_Toc136949184" localSheetId="7">'Application Analysis'!$A$146</definedName>
    <definedName name="_Toc136949185" localSheetId="7">'Application Analysis'!$A$163</definedName>
    <definedName name="_Toc136949186" localSheetId="7">'Application Analysis'!$A$180</definedName>
    <definedName name="_Toc136949187" localSheetId="7">'Application Analysis'!$A$191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4" l="1"/>
  <c r="AA3" i="4"/>
  <c r="Z4" i="4"/>
  <c r="AA4" i="4"/>
  <c r="AA2" i="4"/>
  <c r="Z2" i="4"/>
  <c r="Y3" i="4"/>
  <c r="Y4" i="4"/>
  <c r="Y2" i="4"/>
  <c r="Z4" i="14"/>
  <c r="Z5" i="14"/>
  <c r="Z6" i="14"/>
  <c r="Z7" i="14"/>
  <c r="Z8" i="14"/>
  <c r="Z9" i="14"/>
  <c r="Z10" i="14"/>
  <c r="Z11" i="14"/>
  <c r="Z12" i="14"/>
  <c r="Z13" i="14"/>
  <c r="Z14" i="14"/>
  <c r="Z3" i="14"/>
  <c r="AM3" i="13"/>
  <c r="AL3" i="13"/>
  <c r="AK3" i="13"/>
  <c r="AK4" i="13"/>
  <c r="AK9" i="13"/>
  <c r="AL9" i="13"/>
  <c r="AM9" i="13"/>
  <c r="AK10" i="13"/>
  <c r="AL10" i="13"/>
  <c r="AM10" i="13"/>
  <c r="AK11" i="13"/>
  <c r="AL11" i="13"/>
  <c r="AM11" i="13"/>
  <c r="AK12" i="13"/>
  <c r="AL12" i="13"/>
  <c r="AM12" i="13"/>
  <c r="AK13" i="13"/>
  <c r="AL13" i="13"/>
  <c r="AM13" i="13"/>
  <c r="AK14" i="13"/>
  <c r="AL14" i="13"/>
  <c r="AM14" i="13"/>
  <c r="AM8" i="13"/>
  <c r="AL8" i="13"/>
  <c r="AK8" i="13"/>
  <c r="AM7" i="13"/>
  <c r="AL7" i="13"/>
  <c r="AK7" i="13"/>
  <c r="AM6" i="13"/>
  <c r="AL6" i="13"/>
  <c r="AK6" i="13"/>
  <c r="AM5" i="13"/>
  <c r="AL5" i="13"/>
  <c r="AK5" i="13"/>
  <c r="AM4" i="13"/>
  <c r="AL4" i="13"/>
  <c r="X4" i="14" l="1"/>
  <c r="Y4" i="14"/>
  <c r="X5" i="14"/>
  <c r="Y5" i="14"/>
  <c r="X6" i="14"/>
  <c r="Y6" i="14"/>
  <c r="X7" i="14"/>
  <c r="Y7" i="14"/>
  <c r="X8" i="14"/>
  <c r="Y8" i="14"/>
  <c r="X9" i="14"/>
  <c r="Y9" i="14"/>
  <c r="X10" i="14"/>
  <c r="Y10" i="14"/>
  <c r="X11" i="14"/>
  <c r="Y11" i="14"/>
  <c r="AA11" i="14" s="1"/>
  <c r="X12" i="14"/>
  <c r="Y12" i="14"/>
  <c r="X13" i="14"/>
  <c r="Y13" i="14"/>
  <c r="X14" i="14"/>
  <c r="Y14" i="14"/>
  <c r="Y3" i="14"/>
  <c r="X3" i="14"/>
  <c r="AA3" i="14" s="1"/>
  <c r="X2" i="4" s="1"/>
  <c r="V4" i="11"/>
  <c r="V5" i="11"/>
  <c r="V6" i="11"/>
  <c r="V7" i="11"/>
  <c r="V8" i="11"/>
  <c r="V9" i="11"/>
  <c r="V10" i="11"/>
  <c r="V11" i="11"/>
  <c r="V12" i="11"/>
  <c r="V13" i="11"/>
  <c r="V14" i="11"/>
  <c r="V3" i="11"/>
  <c r="U4" i="11"/>
  <c r="U5" i="11"/>
  <c r="U6" i="11"/>
  <c r="U7" i="11"/>
  <c r="U8" i="11"/>
  <c r="U9" i="11"/>
  <c r="U10" i="11"/>
  <c r="U11" i="11"/>
  <c r="U12" i="11"/>
  <c r="U13" i="11"/>
  <c r="U14" i="11"/>
  <c r="U3" i="11"/>
  <c r="AA4" i="14" l="1"/>
  <c r="X3" i="4" s="1"/>
  <c r="AA8" i="14"/>
  <c r="AA12" i="14"/>
  <c r="AA13" i="14"/>
  <c r="AA9" i="14"/>
  <c r="AA5" i="14"/>
  <c r="X4" i="4" s="1"/>
  <c r="AA14" i="14"/>
  <c r="AA10" i="14"/>
  <c r="AA6" i="14"/>
  <c r="AA7" i="14"/>
  <c r="W8" i="11"/>
  <c r="X8" i="11" s="1"/>
  <c r="W7" i="11"/>
  <c r="X7" i="11" s="1"/>
  <c r="W14" i="11"/>
  <c r="X14" i="11" s="1"/>
  <c r="W6" i="11"/>
  <c r="X6" i="11" s="1"/>
  <c r="W5" i="11"/>
  <c r="X5" i="11" s="1"/>
  <c r="W4" i="4" s="1"/>
  <c r="W13" i="11"/>
  <c r="X13" i="11" s="1"/>
  <c r="W12" i="11"/>
  <c r="X12" i="11" s="1"/>
  <c r="W4" i="11"/>
  <c r="X4" i="11" s="1"/>
  <c r="W3" i="4" s="1"/>
  <c r="W11" i="11"/>
  <c r="X11" i="11" s="1"/>
  <c r="W10" i="11"/>
  <c r="X10" i="11" s="1"/>
  <c r="W9" i="11"/>
  <c r="X9" i="11" s="1"/>
  <c r="W3" i="11"/>
  <c r="X3" i="11" s="1"/>
  <c r="W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Skinner</author>
  </authors>
  <commentList>
    <comment ref="D2" authorId="0" shapeId="0" xr:uid="{AED84D5D-CF84-44EF-8D3D-17E92A2FF9EA}">
      <text>
        <r>
          <rPr>
            <sz val="14"/>
            <color indexed="81"/>
            <rFont val="Calibri"/>
            <family val="2"/>
            <scheme val="minor"/>
          </rPr>
          <t>How critical is the application to the business?
Will it cause loss or delayed revenue, regulatory fines, contractual penalties, etc..?)</t>
        </r>
      </text>
    </comment>
    <comment ref="E2" authorId="0" shapeId="0" xr:uid="{A5B36C7A-FEB2-458C-90D8-17475EE89372}">
      <text>
        <r>
          <rPr>
            <sz val="14"/>
            <color indexed="81"/>
            <rFont val="Calibri"/>
            <family val="2"/>
            <scheme val="minor"/>
          </rPr>
          <t>Is there adequate availability of skilled resources to support the application, migration and ongoing support?</t>
        </r>
      </text>
    </comment>
    <comment ref="F2" authorId="0" shapeId="0" xr:uid="{4021E906-5FE7-4564-8992-1A051934BF7E}">
      <text>
        <r>
          <rPr>
            <sz val="14"/>
            <color indexed="81"/>
            <rFont val="Calibri"/>
            <family val="2"/>
            <scheme val="minor"/>
          </rPr>
          <t xml:space="preserve">Security risks implications associated to this application.
Compliance requirements, identity and access requirements. </t>
        </r>
      </text>
    </comment>
    <comment ref="G2" authorId="0" shapeId="0" xr:uid="{C7FF3887-38A4-47A9-A943-D7A823C7CF8A}">
      <text>
        <r>
          <rPr>
            <sz val="14"/>
            <color indexed="81"/>
            <rFont val="Calibri"/>
            <family val="2"/>
            <scheme val="minor"/>
          </rPr>
          <t>Does the applications technology stack meet business requirements.
How reliable and scalable is the application? Compatibility with proposed target platforms?
Latest OS Version, DB Versions, Security patches, etc..</t>
        </r>
      </text>
    </comment>
    <comment ref="H2" authorId="0" shapeId="0" xr:uid="{9CFDA623-5066-4536-802F-C3B677F7A363}">
      <text>
        <r>
          <rPr>
            <sz val="14"/>
            <color indexed="81"/>
            <rFont val="Calibri"/>
            <family val="2"/>
            <scheme val="minor"/>
          </rPr>
          <t>Costs to operate, maintain, improve functionality.
Cost benefit for on-premises/cloud deployment/VMAS/SaaS.</t>
        </r>
      </text>
    </comment>
    <comment ref="I2" authorId="0" shapeId="0" xr:uid="{EC472A98-1A97-4E06-8C79-9A968B90A413}">
      <text>
        <r>
          <rPr>
            <sz val="14"/>
            <color indexed="81"/>
            <rFont val="Calibri"/>
            <family val="2"/>
            <scheme val="minor"/>
          </rPr>
          <t>Compliance requirements with existing change control policies and governance levels.
E.g. Lack of a formalised process, documentation, accountability, difficulty tracking changes.</t>
        </r>
      </text>
    </comment>
    <comment ref="J2" authorId="0" shapeId="0" xr:uid="{4F347BFF-1A4F-497A-AE41-8E6D62FC6410}">
      <text>
        <r>
          <rPr>
            <sz val="14"/>
            <color indexed="81"/>
            <rFont val="Calibri"/>
            <family val="2"/>
            <scheme val="minor"/>
          </rPr>
          <t xml:space="preserve">Savings potential moving from CapEx to OpEx model
</t>
        </r>
      </text>
    </comment>
    <comment ref="K2" authorId="0" shapeId="0" xr:uid="{978C06C7-BA4E-406A-8482-16C482465F8C}">
      <text>
        <r>
          <rPr>
            <sz val="14"/>
            <color indexed="81"/>
            <rFont val="Calibri"/>
            <family val="2"/>
            <scheme val="minor"/>
          </rPr>
          <t xml:space="preserve">Geographical restrictions, current/ planned business activities are geographically restricted due to the physical nature of the existing infrastructure solution.
</t>
        </r>
      </text>
    </comment>
    <comment ref="L2" authorId="0" shapeId="0" xr:uid="{DC5B326F-F6F9-4E95-82FD-D577E8AA2B73}">
      <text>
        <r>
          <rPr>
            <sz val="14"/>
            <color indexed="81"/>
            <rFont val="Calibri"/>
            <family val="2"/>
            <scheme val="minor"/>
          </rPr>
          <t xml:space="preserve">How complex are storage requirements for the application? (Size, security, type, NAS, residency, etc..)
</t>
        </r>
      </text>
    </comment>
    <comment ref="M2" authorId="0" shapeId="0" xr:uid="{88D442A8-058D-4591-8EDC-96E5A76E5CC4}">
      <text>
        <r>
          <rPr>
            <sz val="14"/>
            <color indexed="81"/>
            <rFont val="Calibri"/>
            <family val="2"/>
            <scheme val="minor"/>
          </rPr>
          <t>Usage levels of the application  (end users being priority)</t>
        </r>
      </text>
    </comment>
    <comment ref="N2" authorId="0" shapeId="0" xr:uid="{DF2AE3C1-397F-4EC4-9989-8052614F4B19}">
      <text>
        <r>
          <rPr>
            <sz val="14"/>
            <color indexed="81"/>
            <rFont val="Calibri"/>
            <family val="2"/>
            <scheme val="minor"/>
          </rPr>
          <t xml:space="preserve">No. of dependent servers that host/make up the application
</t>
        </r>
      </text>
    </comment>
    <comment ref="O2" authorId="0" shapeId="0" xr:uid="{399C6323-B0FC-49CA-8D91-2768D6F7C3DA}">
      <text>
        <r>
          <rPr>
            <sz val="14"/>
            <color indexed="81"/>
            <rFont val="Calibri"/>
            <family val="2"/>
            <scheme val="minor"/>
          </rPr>
          <t>Amount of connections and touch points made to other applications and dependents systems.
Risk to other applications connected to this application if the application becomes unavailable.</t>
        </r>
      </text>
    </comment>
    <comment ref="P2" authorId="0" shapeId="0" xr:uid="{B9726A7E-A2D2-4EE1-9BF5-2E1C994C94E2}">
      <text>
        <r>
          <rPr>
            <sz val="14"/>
            <color indexed="81"/>
            <rFont val="Calibri"/>
            <family val="2"/>
            <scheme val="minor"/>
          </rPr>
          <t xml:space="preserve">Applications with non-compliant OS will require additional effort to migrate
</t>
        </r>
      </text>
    </comment>
    <comment ref="Q2" authorId="0" shapeId="0" xr:uid="{C916E2D7-37AF-4E94-8AC5-CF1B9E3AD238}">
      <text>
        <r>
          <rPr>
            <sz val="14"/>
            <color indexed="81"/>
            <rFont val="Calibri"/>
            <family val="2"/>
            <scheme val="minor"/>
          </rPr>
          <t>Level of dependencies on and integration with other applications/products</t>
        </r>
        <r>
          <rPr>
            <sz val="9"/>
            <color indexed="81"/>
            <rFont val="Tahoma"/>
            <family val="2"/>
          </rPr>
          <t xml:space="preserve">
</t>
        </r>
      </text>
    </comment>
    <comment ref="R2" authorId="0" shapeId="0" xr:uid="{638C281D-DB96-40E4-8747-791B80E34032}">
      <text>
        <r>
          <rPr>
            <sz val="14"/>
            <color indexed="81"/>
            <rFont val="Calibri"/>
            <family val="2"/>
            <scheme val="minor"/>
          </rPr>
          <t xml:space="preserve">Is the application ready for migration? Are there restrictions in place or modifications (software version, release patches)  required?
</t>
        </r>
      </text>
    </comment>
    <comment ref="S2" authorId="0" shapeId="0" xr:uid="{7DE63696-2213-48DB-8893-EA5EF9A37E42}">
      <text>
        <r>
          <rPr>
            <sz val="14"/>
            <color indexed="81"/>
            <rFont val="Calibri"/>
            <family val="2"/>
            <scheme val="minor"/>
          </rPr>
          <t xml:space="preserve">Migration R-Strategy considerations
</t>
        </r>
      </text>
    </comment>
    <comment ref="T2" authorId="0" shapeId="0" xr:uid="{2838A22F-89ED-403B-AA06-E6A9B2DCAB54}">
      <text>
        <r>
          <rPr>
            <sz val="14"/>
            <color indexed="81"/>
            <rFont val="Calibri"/>
            <family val="2"/>
            <scheme val="minor"/>
          </rPr>
          <t xml:space="preserve">Off-the-shelf or bespoke (customised) app considerations
</t>
        </r>
      </text>
    </comment>
    <comment ref="U2" authorId="0" shapeId="0" xr:uid="{FB2C46A1-ED60-4AD4-8D54-F6E81A0C1575}">
      <text>
        <r>
          <rPr>
            <sz val="14"/>
            <color indexed="81"/>
            <rFont val="Calibri"/>
            <family val="2"/>
            <scheme val="minor"/>
          </rPr>
          <t>Score 1 to 5, where 5 has highest number/level of complexity/criticality/impact.
 Applications with low scores are less complex, so they are prioritised.
Total Highest score is 85 and lowest score is 17.</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Skinner</author>
    <author/>
  </authors>
  <commentList>
    <comment ref="D2" authorId="0" shapeId="0" xr:uid="{9767EB64-7E3F-423F-BD60-F4641A366FC5}">
      <text>
        <r>
          <rPr>
            <sz val="14"/>
            <color indexed="81"/>
            <rFont val="Calibri"/>
            <family val="2"/>
            <scheme val="minor"/>
          </rPr>
          <t xml:space="preserve">What impact the business will face from not being able to use the application (i.e.. loss or delayed revenue, regulatory fines, contractual penalties, etc..)
Business continuity requirements during migration. </t>
        </r>
      </text>
    </comment>
    <comment ref="E2" authorId="0" shapeId="0" xr:uid="{C9A5A267-F4D8-442D-9A50-77A4B400FC27}">
      <text>
        <r>
          <rPr>
            <sz val="14"/>
            <color indexed="81"/>
            <rFont val="Calibri"/>
            <family val="2"/>
            <scheme val="minor"/>
          </rPr>
          <t>How well does the application support the business capabilities or processes? (i.e.. improves productivity of employees, users, customers)</t>
        </r>
      </text>
    </comment>
    <comment ref="F2" authorId="0" shapeId="0" xr:uid="{B5E6A323-9AC2-407E-ADBE-19E0E76124A8}">
      <text>
        <r>
          <rPr>
            <sz val="14"/>
            <color indexed="81"/>
            <rFont val="Calibri"/>
            <family val="2"/>
            <scheme val="minor"/>
          </rPr>
          <t>How well is the application data protected and processed to meet internal and external regulations?</t>
        </r>
      </text>
    </comment>
    <comment ref="G2" authorId="0" shapeId="0" xr:uid="{AAA4654A-80DF-4C93-B72D-54759DB6201F}">
      <text>
        <r>
          <rPr>
            <sz val="14"/>
            <color indexed="81"/>
            <rFont val="Calibri"/>
            <family val="2"/>
            <scheme val="minor"/>
          </rPr>
          <t>Data accuracy, completeness, consistency, validity, uniqueness, and timeliness levels. 
Is data and information are available to employees or customers when they need it?</t>
        </r>
      </text>
    </comment>
    <comment ref="H2" authorId="0" shapeId="0" xr:uid="{952A37C6-15FA-4E10-92D2-2723D8FA9918}">
      <text>
        <r>
          <rPr>
            <sz val="14"/>
            <color indexed="81"/>
            <rFont val="Calibri"/>
            <family val="2"/>
            <scheme val="minor"/>
          </rPr>
          <t xml:space="preserve">How well does the application adhere to government and corporate compliance policies?
For example, HIPAA, data privacy, data residency and sovereignty.
</t>
        </r>
      </text>
    </comment>
    <comment ref="I2" authorId="0" shapeId="0" xr:uid="{6ACA9202-35C3-45BE-8869-52063519702B}">
      <text>
        <r>
          <rPr>
            <sz val="14"/>
            <color indexed="81"/>
            <rFont val="Calibri"/>
            <family val="2"/>
            <scheme val="minor"/>
          </rPr>
          <t>Costs to operate, maintain, develop, improve functionality.</t>
        </r>
      </text>
    </comment>
    <comment ref="J2" authorId="0" shapeId="0" xr:uid="{350BEACB-ACA7-4C2E-81FD-22F6EEA1EB49}">
      <text>
        <r>
          <rPr>
            <sz val="14"/>
            <color indexed="81"/>
            <rFont val="Calibri"/>
            <family val="2"/>
            <scheme val="minor"/>
          </rPr>
          <t>How well will application support future known business roadmap requirements?</t>
        </r>
      </text>
    </comment>
    <comment ref="L2" authorId="1" shapeId="0" xr:uid="{D3A0F681-1E5E-49F2-8EC2-4163D8D78C94}">
      <text>
        <r>
          <rPr>
            <sz val="14"/>
            <color theme="1"/>
            <rFont val="Calibri"/>
            <family val="2"/>
            <scheme val="minor"/>
          </rPr>
          <t>Availability of subject matter experts and skills that have deep technical knowledge of the application</t>
        </r>
      </text>
    </comment>
    <comment ref="M2" authorId="1" shapeId="0" xr:uid="{25F79461-FA14-4315-9633-7912CCE91926}">
      <text>
        <r>
          <rPr>
            <sz val="14"/>
            <color theme="1"/>
            <rFont val="Calibri"/>
            <family val="2"/>
            <scheme val="minor"/>
          </rPr>
          <t>Technical characteristics that enable or prevent rapid responses to problems or change requests (i.e.. time, effort, risk required to enhance, maintain functionality, integrated with other systems).</t>
        </r>
      </text>
    </comment>
    <comment ref="N2" authorId="1" shapeId="0" xr:uid="{9298FBBF-5262-44A2-BB59-41DE2141078C}">
      <text>
        <r>
          <rPr>
            <sz val="14"/>
            <color theme="1"/>
            <rFont val="Calibri"/>
            <family val="2"/>
            <scheme val="minor"/>
          </rPr>
          <t>Is the vendor investing in the product and is there a clear future roadmap? Does the vendor still exist or are there concerns about the sustainability of the vendor?</t>
        </r>
      </text>
    </comment>
    <comment ref="O2" authorId="1" shapeId="0" xr:uid="{6EEC6BC2-CFBB-4D68-BE2C-BBBF891724B9}">
      <text>
        <r>
          <rPr>
            <sz val="14"/>
            <color theme="1"/>
            <rFont val="Calibri"/>
            <family val="2"/>
            <scheme val="minor"/>
          </rPr>
          <t>How well does the application align to current architectural standards and best practices?</t>
        </r>
      </text>
    </comment>
    <comment ref="P2" authorId="1" shapeId="0" xr:uid="{CD82D812-6FB9-42B5-908F-BE45BE721065}">
      <text>
        <r>
          <rPr>
            <sz val="14"/>
            <color theme="1"/>
            <rFont val="Calibri"/>
            <family val="2"/>
            <scheme val="minor"/>
          </rPr>
          <t>How reliable and stable is the applications technical stack? I.e. availability, fault tolerance and recoverability.</t>
        </r>
      </text>
    </comment>
    <comment ref="Q2" authorId="1" shapeId="0" xr:uid="{BBDFCB61-6475-45BB-97D5-D7107AAADEB1}">
      <text>
        <r>
          <rPr>
            <sz val="14"/>
            <color theme="1"/>
            <rFont val="Calibri"/>
            <family val="2"/>
            <scheme val="minor"/>
          </rPr>
          <t>How well does the application's technical stack protect information, data and functions from unauthorised use, leaks, or extraction?</t>
        </r>
      </text>
    </comment>
    <comment ref="R2" authorId="1" shapeId="0" xr:uid="{83B3AE0B-53A6-460B-9264-98D91526DB9D}">
      <text>
        <r>
          <rPr>
            <sz val="14"/>
            <color theme="1"/>
            <rFont val="Calibri"/>
            <family val="2"/>
            <scheme val="minor"/>
          </rPr>
          <t>Is the application ready for migration? Are there restrictions in place or modifications required?</t>
        </r>
      </text>
    </comment>
    <comment ref="AE5" authorId="0" shapeId="0" xr:uid="{9508C673-ACEC-4614-B130-B956F0A07F28}">
      <text>
        <r>
          <rPr>
            <sz val="12"/>
            <color indexed="81"/>
            <rFont val="Calibri"/>
            <family val="2"/>
            <scheme val="minor"/>
          </rPr>
          <t>Retain or Retire:
For applications with both low technical fit and low business fit, where the effort and cost of migration outweigh the potential benefits, retaining, retiring or decommissioning may be the best course of action.
This approach involves discontinuing support for the application, shutting it down, or replacing it with more suitable alternatives, freeing up resources for more strategic initiatives with higher business impact.</t>
        </r>
      </text>
    </comment>
    <comment ref="AG5" authorId="0" shapeId="0" xr:uid="{2BC1BBEF-4837-4AF9-88C1-3DE63A9B3168}">
      <text>
        <r>
          <rPr>
            <sz val="12"/>
            <color indexed="81"/>
            <rFont val="Calibri"/>
            <family val="2"/>
            <scheme val="minor"/>
          </rPr>
          <t xml:space="preserve">Replatform (Lift, Tinker, and Shift):
If the application has a high business fit but low technical fit with the Cloud environment, where minor adjustments or optimisations can enhance performance, scalability, or cost efficiency, replatforming may be the most suitable strategy.
This approach allows for improving the application's compatibility with Cloud infrastructure and services while preserving its core functionality and business value.
</t>
        </r>
      </text>
    </comment>
    <comment ref="AE6" authorId="0" shapeId="0" xr:uid="{CB02CFB0-440A-41ED-A477-185C9E3F6946}">
      <text>
        <r>
          <rPr>
            <sz val="12"/>
            <color indexed="81"/>
            <rFont val="Calibri"/>
            <family val="2"/>
            <scheme val="minor"/>
          </rPr>
          <t>Retain or Retire:
For applications with both low technical fit and low business fit, where the effort and cost of migration outweigh the potential benefits, retaining, retiring or decommissioning may be the best course of action.
This approach involves discontinuing support for the application, shutting it down, or replacing it with more suitable alternatives, freeing up resources for more strategic initiatives with higher business impact.</t>
        </r>
      </text>
    </comment>
    <comment ref="AF6" authorId="0" shapeId="0" xr:uid="{349D5A5D-4BB5-4ABF-AA2A-711BCB3D5F85}">
      <text>
        <r>
          <rPr>
            <sz val="12"/>
            <color indexed="81"/>
            <rFont val="Calibri"/>
            <family val="2"/>
            <scheme val="minor"/>
          </rPr>
          <t>Retain or Retire:
For applications with both low technical fit and low business fit, where the effort and cost of migration outweigh the potential benefits, retaining, retiring or decommissioning may be the best course of action.
This approach involves discontinuing support for the application, shutting it down, or replacing it with more suitable alternatives, freeing up resources for more strategic initiatives with higher business impact.</t>
        </r>
      </text>
    </comment>
    <comment ref="AG6" authorId="0" shapeId="0" xr:uid="{E0C1A4FE-B7D8-4E3D-9295-30FC76290765}">
      <text>
        <r>
          <rPr>
            <sz val="12"/>
            <color indexed="81"/>
            <rFont val="Calibri"/>
            <family val="2"/>
            <scheme val="minor"/>
          </rPr>
          <t xml:space="preserve">Replatform (Lift, Tinker, and Shift):
If the application has a high business fit but low technical fit with the Cloud environment, where minor adjustments or optimisations can enhance performance, scalability, or cost efficiency, replatforming may be the most suitable strategy.
This approach allows for improving the application's compatibility with Cloud infrastructure and services while preserving its core functionality and business value.
</t>
        </r>
      </text>
    </comment>
    <comment ref="AE7" authorId="0" shapeId="0" xr:uid="{D733CA4A-D5D6-45EB-9B47-61D37B654ECF}">
      <text>
        <r>
          <rPr>
            <sz val="12"/>
            <color indexed="81"/>
            <rFont val="Calibri"/>
            <family val="2"/>
            <scheme val="minor"/>
          </rPr>
          <t xml:space="preserve">Rehost (Lift and Shift): 
If the application has a high technical fit with Cloud infrastructure and can be migrated easily without significant modifications, but the business value is low or unclear, rehosting may be the most appropriate strategy.
This approach allows for a quick and straightforward migration to the Cloud, minimizing disruption to business operations while realizing potential cost savings and scalability benefits.
</t>
        </r>
      </text>
    </comment>
    <comment ref="AG7" authorId="0" shapeId="0" xr:uid="{05A84EB4-82A3-4D77-AA25-E7D50AC4176F}">
      <text>
        <r>
          <rPr>
            <sz val="12"/>
            <color indexed="81"/>
            <rFont val="Calibri"/>
            <family val="2"/>
            <scheme val="minor"/>
          </rPr>
          <t xml:space="preserve">Refactor:
For applications with both high technical fit and high business fit, where modernisation and optimisation are crucial for maximising business value and competitiveness, refactoring or re-architecting may be the preferred strategy. 
This approach enables the application to fully leverage Cloud-native capabilities, improve agility, scalability, and innovation, aligning closely with business objectives and strategic priorities.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4923262E-C067-4F05-91D2-758D0B930892}">
      <text>
        <r>
          <rPr>
            <sz val="12"/>
            <color theme="1"/>
            <rFont val="Calibri"/>
            <family val="2"/>
            <scheme val="minor"/>
          </rPr>
          <t>Does the application require dynamic scaling to accommodate variable workloads?</t>
        </r>
      </text>
    </comment>
    <comment ref="E2" authorId="0" shapeId="0" xr:uid="{95BC5EC2-6274-4041-AF35-CA2E0EC98D7A}">
      <text>
        <r>
          <rPr>
            <sz val="11"/>
            <color theme="1"/>
            <rFont val="Calibri"/>
            <family val="2"/>
            <scheme val="minor"/>
          </rPr>
          <t>Is there a potential for cost savings by leveraging the pay-as-you-go, reserved instance, and consumption contract models offered by Cloud services?</t>
        </r>
      </text>
    </comment>
    <comment ref="F2" authorId="0" shapeId="0" xr:uid="{EB9E680E-6C56-4DD1-AF51-C84DFAE48893}">
      <text>
        <r>
          <rPr>
            <sz val="11"/>
            <color theme="1"/>
            <rFont val="Calibri"/>
            <family val="2"/>
            <scheme val="minor"/>
          </rPr>
          <t>Does the application need to be globally accessible, and would the distributed nature of Cloud be beneficial?</t>
        </r>
      </text>
    </comment>
    <comment ref="G2" authorId="0" shapeId="0" xr:uid="{A0D2C169-97CA-4F60-A881-7173684C5C87}">
      <text>
        <r>
          <rPr>
            <sz val="11"/>
            <color theme="1"/>
            <rFont val="Calibri"/>
            <family val="2"/>
            <scheme val="minor"/>
          </rPr>
          <t>Does the application experience fluctuating workloads that align well with Cloud scalability features?</t>
        </r>
      </text>
    </comment>
    <comment ref="H2" authorId="0" shapeId="0" xr:uid="{84ACA564-9B5F-48CB-9899-627EB0B24C76}">
      <text>
        <r>
          <rPr>
            <sz val="11"/>
            <color theme="1"/>
            <rFont val="Calibri"/>
            <family val="2"/>
            <scheme val="minor"/>
          </rPr>
          <t>Does that application require significant computational resources or specialised hardware that can be easily provisioned in a scalable Cloud infrastructure?</t>
        </r>
      </text>
    </comment>
    <comment ref="I2" authorId="0" shapeId="0" xr:uid="{48B9147E-66ED-4968-B6FE-9263D1AC3A0E}">
      <text>
        <r>
          <rPr>
            <sz val="11"/>
            <color theme="1"/>
            <rFont val="Calibri"/>
            <family val="2"/>
            <scheme val="minor"/>
          </rPr>
          <t>Are there opportunities for the application to integrate with Cloud services? (E.g. Compute, storage, networking, DB's, AI, Machine learning, Identity Management, Monitoring, DevOps, etc.)</t>
        </r>
      </text>
    </comment>
    <comment ref="J2" authorId="0" shapeId="0" xr:uid="{D5689700-AAD5-4E99-956B-ADB354A1CE81}">
      <text>
        <r>
          <rPr>
            <sz val="11"/>
            <color theme="1"/>
            <rFont val="Calibri"/>
            <family val="2"/>
            <scheme val="minor"/>
          </rPr>
          <t>Can the application benefit from Cloud Security and Compliance services (e.g. Security Centre, Key Vault, Sentinel threat detection, Encryption and key management, compliance monitoring)?</t>
        </r>
      </text>
    </comment>
    <comment ref="K2" authorId="0" shapeId="0" xr:uid="{3792A394-A6C6-40D5-B0B7-2F5C5D7A5E25}">
      <text>
        <r>
          <rPr>
            <sz val="11"/>
            <color theme="1"/>
            <rFont val="Calibri"/>
            <family val="2"/>
            <scheme val="minor"/>
          </rPr>
          <t>Does the application require robust disaster recovery capabilities available with Cloud?</t>
        </r>
      </text>
    </comment>
    <comment ref="L2" authorId="0" shapeId="0" xr:uid="{19BF5973-E2F4-447E-A637-DD79080C8D69}">
      <text>
        <r>
          <rPr>
            <sz val="11"/>
            <color theme="1"/>
            <rFont val="Calibri"/>
            <family val="2"/>
            <scheme val="minor"/>
          </rPr>
          <t>Would the application benefit from leveraging advanced technologies available in Cloud?</t>
        </r>
      </text>
    </comment>
    <comment ref="M2" authorId="0" shapeId="0" xr:uid="{FA1E3291-4C90-4534-99B2-0D6CBBF0A99E}">
      <text>
        <r>
          <rPr>
            <sz val="11"/>
            <color theme="1"/>
            <rFont val="Calibri"/>
            <family val="2"/>
            <scheme val="minor"/>
          </rPr>
          <t>Can the application leverage Cloud storage solutions and data management services effectively?</t>
        </r>
      </text>
    </comment>
    <comment ref="O2" authorId="0" shapeId="0" xr:uid="{13C3172D-630B-48F7-B76C-207B4D3B7156}">
      <text>
        <r>
          <rPr>
            <sz val="11"/>
            <color theme="1"/>
            <rFont val="Calibri"/>
            <family val="2"/>
            <scheme val="minor"/>
          </rPr>
          <t>Does the application have deep dependencies on existing on-premise systems, databases, or infrastructure that would be challenging or costly to migrate to Cloud?</t>
        </r>
      </text>
    </comment>
    <comment ref="P2" authorId="0" shapeId="0" xr:uid="{2F9BA4FC-E798-4280-8652-6FE0C68B4051}">
      <text>
        <r>
          <rPr>
            <sz val="11"/>
            <color theme="1"/>
            <rFont val="Calibri"/>
            <family val="2"/>
            <scheme val="minor"/>
          </rPr>
          <t>Does the application require low-latency access to on-premise resources or specialised hardware that is better served by maintaining on-premise deployment?</t>
        </r>
      </text>
    </comment>
    <comment ref="Q2" authorId="0" shapeId="0" xr:uid="{C6C29F86-0E41-458E-A51F-9C062BDAB099}">
      <text>
        <r>
          <rPr>
            <sz val="11"/>
            <color theme="1"/>
            <rFont val="Calibri"/>
            <family val="2"/>
            <scheme val="minor"/>
          </rPr>
          <t>Does the application sensitive data that must remain within its own data center due to regulatory compliance requirements or security concerns?</t>
        </r>
      </text>
    </comment>
    <comment ref="R2" authorId="0" shapeId="0" xr:uid="{1F6B3D66-EF05-437F-9701-B26377B4D415}">
      <text>
        <r>
          <rPr>
            <sz val="11"/>
            <color theme="1"/>
            <rFont val="Calibri"/>
            <family val="2"/>
            <scheme val="minor"/>
          </rPr>
          <t>Is the application highly customised or tightly integrated with specific on-premise infrastructure configurations, making it impractical to migrate to Cloud or SaaS?</t>
        </r>
      </text>
    </comment>
    <comment ref="S2" authorId="0" shapeId="0" xr:uid="{7999A01E-EA90-428C-BC1A-A777DE17A6E9}">
      <text>
        <r>
          <rPr>
            <sz val="11"/>
            <color theme="1"/>
            <rFont val="Calibri"/>
            <family val="2"/>
            <scheme val="minor"/>
          </rPr>
          <t>Has there already, recently, been a large investment in on-premise infrastructure, and migrating to Cloud would incur significant upfront costs or ongoing expenses that are not justifiable?</t>
        </r>
      </text>
    </comment>
    <comment ref="T2" authorId="0" shapeId="0" xr:uid="{6D3CED8A-819A-4AB5-88AB-570AF0C73FDE}">
      <text>
        <r>
          <rPr>
            <sz val="11"/>
            <color theme="1"/>
            <rFont val="Calibri"/>
            <family val="2"/>
            <scheme val="minor"/>
          </rPr>
          <t>Does the application require high-speed network connectivity to on-premise resources, and moving to Cloud may introduce latency or bandwidth constraints that impact performance?</t>
        </r>
      </text>
    </comment>
    <comment ref="U2" authorId="0" shapeId="0" xr:uid="{87A818C2-0CA1-40C8-81DF-2E9A3E969F29}">
      <text>
        <r>
          <rPr>
            <sz val="11"/>
            <color theme="1"/>
            <rFont val="Calibri"/>
            <family val="2"/>
            <scheme val="minor"/>
          </rPr>
          <t>Does the Trust prefer to maintain full control over its infrastructure and data, and is not comfortable with the level of control or potential vendor lock-in associated with Cloud?</t>
        </r>
      </text>
    </comment>
    <comment ref="V2" authorId="0" shapeId="0" xr:uid="{818A2B1A-13D1-433A-BBA3-50887E27DA63}">
      <text>
        <r>
          <rPr>
            <sz val="11"/>
            <color theme="1"/>
            <rFont val="Calibri"/>
            <family val="2"/>
            <scheme val="minor"/>
          </rPr>
          <t>Are Customer worried the organisation lacks the expertise or resoruces to effectively manage the application in the Cloud?</t>
        </r>
      </text>
    </comment>
    <comment ref="W2" authorId="0" shapeId="0" xr:uid="{CFA8FA04-756B-41DF-8C4F-A07FF29745CB}">
      <text>
        <r>
          <rPr>
            <sz val="11"/>
            <color theme="1"/>
            <rFont val="Calibri"/>
            <family val="2"/>
            <scheme val="minor"/>
          </rPr>
          <t>Does the application rely on legacy on software that is not supported or compatible with Cloud which would require upgrade of on-premise infrstructure to support these dependencies?</t>
        </r>
      </text>
    </comment>
    <comment ref="X2" authorId="0" shapeId="0" xr:uid="{FCEB303F-F447-4646-8E49-722AF6D90EA4}">
      <text>
        <r>
          <rPr>
            <sz val="11"/>
            <color theme="1"/>
            <rFont val="Calibri"/>
            <family val="2"/>
            <scheme val="minor"/>
          </rPr>
          <t>Does the application have complex architecture or dependencies that would require significant refactoring or redesign to migrate to Cloud, making it more practical to maintain on-premise deployment for the foreseeable future?</t>
        </r>
      </text>
    </comment>
    <comment ref="Z2" authorId="0" shapeId="0" xr:uid="{45DE4C2A-7CB2-451F-B17A-F721495327D4}">
      <text>
        <r>
          <rPr>
            <sz val="11"/>
            <color theme="1"/>
            <rFont val="Calibri"/>
            <family val="2"/>
            <scheme val="minor"/>
          </rPr>
          <t>Does the application's functionality align well with the standardised features offered by SaaS solutions?</t>
        </r>
      </text>
    </comment>
    <comment ref="AA2" authorId="0" shapeId="0" xr:uid="{DFB01339-97AC-4998-A153-866BC2C74894}">
      <text>
        <r>
          <rPr>
            <sz val="11"/>
            <color theme="1"/>
            <rFont val="Calibri"/>
            <family val="2"/>
            <scheme val="minor"/>
          </rPr>
          <t>Does the application need to scale dynamically based on user demand, leveraging scalability of features without managing underlying infrastructure?</t>
        </r>
      </text>
    </comment>
    <comment ref="AB2" authorId="0" shapeId="0" xr:uid="{8596D00B-CADA-46C5-A8E4-C14CA9E52B43}">
      <text>
        <r>
          <rPr>
            <sz val="11"/>
            <color theme="1"/>
            <rFont val="Calibri"/>
            <family val="2"/>
            <scheme val="minor"/>
          </rPr>
          <t>Does the Trust prefer a hands-off approach to infrastructure management and want to focus more on using the application?</t>
        </r>
      </text>
    </comment>
    <comment ref="AC2" authorId="0" shapeId="0" xr:uid="{205C5F8A-320E-4062-8B5B-00AD53B20B32}">
      <text>
        <r>
          <rPr>
            <sz val="11"/>
            <color theme="1"/>
            <rFont val="Calibri"/>
            <family val="2"/>
            <scheme val="minor"/>
          </rPr>
          <t>Does the application's budget align well with a recurring subscription cost model?</t>
        </r>
      </text>
    </comment>
    <comment ref="AD2" authorId="0" shapeId="0" xr:uid="{3C91EB62-389C-4BDF-8114-F644316C2825}">
      <text>
        <r>
          <rPr>
            <sz val="11"/>
            <color theme="1"/>
            <rFont val="Calibri"/>
            <family val="2"/>
            <scheme val="minor"/>
          </rPr>
          <t>Does the application need to be accessible from any location with an internet connection?  Does the Trust require guaranteed uptime and performance levels offered by SaaS providers?</t>
        </r>
      </text>
    </comment>
    <comment ref="AE2" authorId="0" shapeId="0" xr:uid="{C045AEA7-D88E-4D39-A088-046D3E5F8595}">
      <text>
        <r>
          <rPr>
            <sz val="11"/>
            <color theme="1"/>
            <rFont val="Calibri"/>
            <family val="2"/>
            <scheme val="minor"/>
          </rPr>
          <t>Does the application handle sensitive data, and does the Trust want to ensure compliance with regulatory requirements?</t>
        </r>
      </text>
    </comment>
    <comment ref="AF2" authorId="0" shapeId="0" xr:uid="{CC4E8ED3-AA40-4E26-8F62-BBA0C0475500}">
      <text>
        <r>
          <rPr>
            <sz val="11"/>
            <color theme="1"/>
            <rFont val="Calibri"/>
            <family val="2"/>
            <scheme val="minor"/>
          </rPr>
          <t>Does the application need to integrate with other Cloud systems or services seamlessly? (eg. APIs and integration requirements for connecting to 3rd-party tools and applications)</t>
        </r>
      </text>
    </comment>
    <comment ref="AG2" authorId="0" shapeId="0" xr:uid="{F93D387D-51F5-4465-84A2-65F5C9ADEF5C}">
      <text>
        <r>
          <rPr>
            <sz val="11"/>
            <color theme="1"/>
            <rFont val="Calibri"/>
            <family val="2"/>
            <scheme val="minor"/>
          </rPr>
          <t>Does the Trust prioritise providing a positive user experience offered by a dedicated SaaS platform and having access to timely support?</t>
        </r>
      </text>
    </comment>
    <comment ref="AH2" authorId="0" shapeId="0" xr:uid="{D82E2BEA-4776-4020-BA36-E90EDDE235A3}">
      <text>
        <r>
          <rPr>
            <sz val="11"/>
            <color theme="1"/>
            <rFont val="Calibri"/>
            <family val="2"/>
            <scheme val="minor"/>
          </rPr>
          <t>Will the application benefit from multi-tenancy support? (multiple customers sharing a single instance of the app while maintaining data isolation and security)</t>
        </r>
      </text>
    </comment>
    <comment ref="AI2" authorId="0" shapeId="0" xr:uid="{E36C492B-508B-436E-9CB0-6164068B8289}">
      <text>
        <r>
          <rPr>
            <sz val="11"/>
            <color theme="1"/>
            <rFont val="Calibri"/>
            <family val="2"/>
            <scheme val="minor"/>
          </rPr>
          <t>Does the application need to evolve over time without significant development efforts from NHS resources?</t>
        </r>
      </text>
    </comment>
  </commentList>
</comments>
</file>

<file path=xl/sharedStrings.xml><?xml version="1.0" encoding="utf-8"?>
<sst xmlns="http://schemas.openxmlformats.org/spreadsheetml/2006/main" count="1202" uniqueCount="868">
  <si>
    <t>Assessment Category</t>
  </si>
  <si>
    <t xml:space="preserve">Assessment </t>
  </si>
  <si>
    <t>Purpose</t>
  </si>
  <si>
    <t>What is assessed, reviewed and analysed?</t>
  </si>
  <si>
    <t>Key Outcomes</t>
  </si>
  <si>
    <t>Infrastructure</t>
  </si>
  <si>
    <t>Baseline Infrastructure </t>
  </si>
  <si>
    <r>
      <t>• V</t>
    </r>
    <r>
      <rPr>
        <sz val="10"/>
        <color rgb="FF161632"/>
        <rFont val="Calibri"/>
        <family val="2"/>
        <scheme val="minor"/>
      </rPr>
      <t>isibility across hybrid estates, planning next migration phase, or modernisation</t>
    </r>
  </si>
  <si>
    <r>
      <t>• C</t>
    </r>
    <r>
      <rPr>
        <sz val="10"/>
        <color rgb="FF161632"/>
        <rFont val="Calibri"/>
        <family val="2"/>
        <scheme val="minor"/>
      </rPr>
      <t>urrent on-prem, hybrid, or multi-cloud environments</t>
    </r>
  </si>
  <si>
    <r>
      <t xml:space="preserve">• </t>
    </r>
    <r>
      <rPr>
        <sz val="10"/>
        <color rgb="FF161632"/>
        <rFont val="Calibri"/>
        <family val="2"/>
        <scheme val="minor"/>
      </rPr>
      <t>Comprehensive inventory, utilisation insights, readiness scoring</t>
    </r>
  </si>
  <si>
    <t>Network &amp; Security</t>
  </si>
  <si>
    <r>
      <t xml:space="preserve">• </t>
    </r>
    <r>
      <rPr>
        <sz val="10"/>
        <color rgb="FF161632"/>
        <rFont val="Calibri"/>
        <family val="2"/>
        <scheme val="minor"/>
      </rPr>
      <t>Planning modernising or expanding hybrid/multi-cloud</t>
    </r>
    <r>
      <rPr>
        <sz val="10"/>
        <color rgb="FF000000"/>
        <rFont val="Calibri"/>
        <family val="2"/>
        <scheme val="minor"/>
      </rPr>
      <t xml:space="preserve">
• Design a secure cloud network architecture</t>
    </r>
  </si>
  <si>
    <t>• Current network topology, including connectivity (VPN/Direct Connect), segmentation
• Overall security posture (firewalls, access controls)</t>
  </si>
  <si>
    <r>
      <t xml:space="preserve">• </t>
    </r>
    <r>
      <rPr>
        <sz val="10"/>
        <color rgb="FF161632"/>
        <rFont val="Calibri"/>
        <family val="2"/>
        <scheme val="minor"/>
      </rPr>
      <t>Secure-by-design architecture, compliance roadmap</t>
    </r>
  </si>
  <si>
    <t>Storage &amp; Backup</t>
  </si>
  <si>
    <r>
      <t>• Modernise storage, especially for a</t>
    </r>
    <r>
      <rPr>
        <sz val="10"/>
        <color rgb="FF161632"/>
        <rFont val="Calibri"/>
        <family val="2"/>
        <scheme val="minor"/>
      </rPr>
      <t>ata-heavy or regulated industries
• Define a resilient and cost-effective cloud data management solution</t>
    </r>
  </si>
  <si>
    <t xml:space="preserve">• Existing storage architectures, including file, block, and object storage, 
• Current Backup and Disaster Recovery (DR) strategies </t>
  </si>
  <si>
    <r>
      <t xml:space="preserve">• </t>
    </r>
    <r>
      <rPr>
        <sz val="10"/>
        <color rgb="FF161632"/>
        <rFont val="Calibri"/>
        <family val="2"/>
        <scheme val="minor"/>
      </rPr>
      <t>Cloud-native storage roadmap, improved resilience</t>
    </r>
  </si>
  <si>
    <t>Resilience &amp; DR Assessment</t>
  </si>
  <si>
    <r>
      <t xml:space="preserve">• </t>
    </r>
    <r>
      <rPr>
        <sz val="10"/>
        <color rgb="FF161632"/>
        <rFont val="Calibri"/>
        <family val="2"/>
        <scheme val="minor"/>
      </rPr>
      <t>Enhance resilience across hybrid/cloud</t>
    </r>
  </si>
  <si>
    <r>
      <t xml:space="preserve">• </t>
    </r>
    <r>
      <rPr>
        <sz val="10"/>
        <color rgb="FF161632"/>
        <rFont val="Calibri"/>
        <family val="2"/>
        <scheme val="minor"/>
      </rPr>
      <t>DR strategy and business continuity capabilities</t>
    </r>
    <r>
      <rPr>
        <sz val="10"/>
        <color rgb="FF000000"/>
        <rFont val="Calibri"/>
        <family val="2"/>
        <scheme val="minor"/>
      </rPr>
      <t xml:space="preserve">
• Current Backup and Disaster Recovery (DR) strategies </t>
    </r>
  </si>
  <si>
    <r>
      <t xml:space="preserve">• </t>
    </r>
    <r>
      <rPr>
        <sz val="10"/>
        <color rgb="FF161632"/>
        <rFont val="Calibri"/>
        <family val="2"/>
        <scheme val="minor"/>
      </rPr>
      <t>Improved RPO/RTO, cloud-native DR plan</t>
    </r>
  </si>
  <si>
    <t>Compute &amp; Capacity</t>
  </si>
  <si>
    <r>
      <t>• Optimisation of a</t>
    </r>
    <r>
      <rPr>
        <sz val="10"/>
        <color rgb="FF161632"/>
        <rFont val="Calibri"/>
        <family val="2"/>
        <scheme val="minor"/>
      </rPr>
      <t>geing infrastructure or cloud workloads</t>
    </r>
    <r>
      <rPr>
        <sz val="10"/>
        <color rgb="FF000000"/>
        <rFont val="Calibri"/>
        <family val="2"/>
        <scheme val="minor"/>
      </rPr>
      <t xml:space="preserve">
• Determine immediate right-sizing opportunities prior to and post-migration</t>
    </r>
  </si>
  <si>
    <r>
      <t xml:space="preserve">• Server, database, and container utilization
</t>
    </r>
    <r>
      <rPr>
        <sz val="10"/>
        <color rgb="FF161632"/>
        <rFont val="Calibri"/>
        <family val="2"/>
        <scheme val="minor"/>
      </rPr>
      <t xml:space="preserve">• Resource under-/over-provisioning
</t>
    </r>
  </si>
  <si>
    <r>
      <t xml:space="preserve">• </t>
    </r>
    <r>
      <rPr>
        <sz val="10"/>
        <color rgb="FF161632"/>
        <rFont val="Calibri"/>
        <family val="2"/>
        <scheme val="minor"/>
      </rPr>
      <t>Optimisation roadmap, modernisation readiness</t>
    </r>
  </si>
  <si>
    <t>VMware</t>
  </si>
  <si>
    <r>
      <t xml:space="preserve">• </t>
    </r>
    <r>
      <rPr>
        <sz val="10"/>
        <color rgb="FF161632"/>
        <rFont val="Calibri"/>
        <family val="2"/>
        <scheme val="minor"/>
      </rPr>
      <t>Analyse consolidation possibilites especially if facing VMware renewals
• Inform decisions regarding migration, renewal, consolidation, or complete Data Center Exit planning</t>
    </r>
  </si>
  <si>
    <r>
      <t xml:space="preserve">• </t>
    </r>
    <r>
      <rPr>
        <sz val="10"/>
        <color rgb="FF161632"/>
        <rFont val="Calibri"/>
        <family val="2"/>
        <scheme val="minor"/>
      </rPr>
      <t>VMware estates and physical data centers for migration, renewal, or consolidation</t>
    </r>
  </si>
  <si>
    <r>
      <t xml:space="preserve">• </t>
    </r>
    <r>
      <rPr>
        <sz val="10"/>
        <color rgb="FF161632"/>
        <rFont val="Calibri"/>
        <family val="2"/>
        <scheme val="minor"/>
      </rPr>
      <t>Migration roadmap, cost insights, renewal strategy</t>
    </r>
  </si>
  <si>
    <t xml:space="preserve">IaC &amp; Automation Assessment </t>
  </si>
  <si>
    <r>
      <t>•</t>
    </r>
    <r>
      <rPr>
        <sz val="10"/>
        <color rgb="FF161632"/>
        <rFont val="Calibri"/>
        <family val="2"/>
        <scheme val="minor"/>
      </rPr>
      <t xml:space="preserve"> Define a roadmap for DevOps enablement and accelerated delivery in the cloud
• For scaling automation in hybrid/cloud</t>
    </r>
  </si>
  <si>
    <r>
      <t>• C</t>
    </r>
    <r>
      <rPr>
        <sz val="10"/>
        <color rgb="FF161632"/>
        <rFont val="Calibri"/>
        <family val="2"/>
        <scheme val="minor"/>
      </rPr>
      <t>urrent state of automation maturity, DevOps enablement, Infrastructure-as-Code (IaC) utilization, Configuration Management, and CI/CD pipelines</t>
    </r>
  </si>
  <si>
    <r>
      <t xml:space="preserve">• </t>
    </r>
    <r>
      <rPr>
        <sz val="10"/>
        <color rgb="FF161632"/>
        <rFont val="Calibri"/>
        <family val="2"/>
        <scheme val="minor"/>
      </rPr>
      <t>IaC roadmap, automation &amp; compliance plan</t>
    </r>
  </si>
  <si>
    <t>Landing Zone</t>
  </si>
  <si>
    <r>
      <t>•</t>
    </r>
    <r>
      <rPr>
        <sz val="10"/>
        <color rgb="FF161632"/>
        <rFont val="Calibri"/>
        <family val="2"/>
        <scheme val="minor"/>
      </rPr>
      <t xml:space="preserve"> Establishment of first cloud foundation or validating existing landing zone
• Ensure best practices for core cloud governance, security, identity, and scalability requirements are met for the [Target Hyperscaler]</t>
    </r>
  </si>
  <si>
    <r>
      <t xml:space="preserve">• </t>
    </r>
    <r>
      <rPr>
        <sz val="10"/>
        <color rgb="FF161632"/>
        <rFont val="Calibri"/>
        <family val="2"/>
        <scheme val="minor"/>
      </rPr>
      <t>Existing Land Zone or design new cloud foundation for governance, security, and scalability</t>
    </r>
  </si>
  <si>
    <r>
      <t xml:space="preserve">• </t>
    </r>
    <r>
      <rPr>
        <sz val="10"/>
        <color rgb="FF161632"/>
        <rFont val="Calibri"/>
        <family val="2"/>
        <scheme val="minor"/>
      </rPr>
      <t>Gap analysis vs best practices, remediation roadmap, target-state design</t>
    </r>
  </si>
  <si>
    <t>Sustainability (Infra)</t>
  </si>
  <si>
    <r>
      <t xml:space="preserve">• Ensuring </t>
    </r>
    <r>
      <rPr>
        <sz val="10"/>
        <color rgb="FF161632"/>
        <rFont val="Calibri"/>
        <family val="2"/>
        <scheme val="minor"/>
      </rPr>
      <t>alignment of IT with ESG targets</t>
    </r>
  </si>
  <si>
    <r>
      <t xml:space="preserve">• </t>
    </r>
    <r>
      <rPr>
        <sz val="10"/>
        <color rgb="FF161632"/>
        <rFont val="Calibri"/>
        <family val="2"/>
        <scheme val="minor"/>
      </rPr>
      <t>Infra carbon footprint and efficiency</t>
    </r>
  </si>
  <si>
    <r>
      <t xml:space="preserve">• </t>
    </r>
    <r>
      <rPr>
        <sz val="10"/>
        <color rgb="FF161632"/>
        <rFont val="Calibri"/>
        <family val="2"/>
        <scheme val="minor"/>
      </rPr>
      <t>ESG-aligned infrastructure roadmap</t>
    </r>
  </si>
  <si>
    <t>Data Center Exit</t>
  </si>
  <si>
    <r>
      <t>•</t>
    </r>
    <r>
      <rPr>
        <sz val="10"/>
        <color rgb="FF161632"/>
        <rFont val="Calibri"/>
        <family val="2"/>
        <scheme val="minor"/>
      </rPr>
      <t xml:space="preserve"> Rationalising DC footprint or completing final migration waves</t>
    </r>
  </si>
  <si>
    <r>
      <t xml:space="preserve">• </t>
    </r>
    <r>
      <rPr>
        <sz val="10"/>
        <color rgb="FF161632"/>
        <rFont val="Calibri"/>
        <family val="2"/>
        <scheme val="minor"/>
      </rPr>
      <t>Plan for exit/consolidation of data centres</t>
    </r>
  </si>
  <si>
    <r>
      <t xml:space="preserve">• </t>
    </r>
    <r>
      <rPr>
        <sz val="10"/>
        <color rgb="FF161632"/>
        <rFont val="Calibri"/>
        <family val="2"/>
        <scheme val="minor"/>
      </rPr>
      <t>Wave plan, risk analysis, migration roadmap</t>
    </r>
  </si>
  <si>
    <t>Application</t>
  </si>
  <si>
    <t>App Discovery &amp; Dependency Mapping </t>
  </si>
  <si>
    <r>
      <t>•</t>
    </r>
    <r>
      <rPr>
        <sz val="10"/>
        <color rgb="FF161632"/>
        <rFont val="Calibri"/>
        <family val="2"/>
        <scheme val="minor"/>
      </rPr>
      <t xml:space="preserve"> Provide full visibility across hybrid/cloud portfolios</t>
    </r>
  </si>
  <si>
    <r>
      <t xml:space="preserve">• </t>
    </r>
    <r>
      <rPr>
        <sz val="10"/>
        <color rgb="FF161632"/>
        <rFont val="Calibri"/>
        <family val="2"/>
        <scheme val="minor"/>
      </rPr>
      <t>Complete view of applications, integrations, and technical dependencies</t>
    </r>
  </si>
  <si>
    <r>
      <t xml:space="preserve">• </t>
    </r>
    <r>
      <rPr>
        <sz val="10"/>
        <color rgb="FF161632"/>
        <rFont val="Calibri"/>
        <family val="2"/>
        <scheme val="minor"/>
      </rPr>
      <t>Inventory, dependency maps, readiness view</t>
    </r>
  </si>
  <si>
    <t>7R Migration Strategy</t>
  </si>
  <si>
    <t>• Classify each application based on the 7R Migration Strategy (Retire, Retain, Rehost, Replatform, Refactor, Repurchase, Relocate)
• Planning new migration waves or rationalising post-migration</t>
  </si>
  <si>
    <r>
      <t xml:space="preserve">• </t>
    </r>
    <r>
      <rPr>
        <sz val="10"/>
        <color rgb="FF161632"/>
        <rFont val="Calibri"/>
        <family val="2"/>
        <scheme val="minor"/>
      </rPr>
      <t>Classify apps (Retire, Retain, Rehost, Replatform, Refactor, Repurchase, Relocate)</t>
    </r>
  </si>
  <si>
    <r>
      <t xml:space="preserve">• </t>
    </r>
    <r>
      <rPr>
        <sz val="10"/>
        <color rgb="FF161632"/>
        <rFont val="Calibri"/>
        <family val="2"/>
        <scheme val="minor"/>
      </rPr>
      <t>Prioritised migration/modernisation roadmap</t>
    </r>
  </si>
  <si>
    <t>Cloud Suitability &amp; Readiness</t>
  </si>
  <si>
    <r>
      <t>• P</t>
    </r>
    <r>
      <rPr>
        <sz val="10"/>
        <color rgb="FF161632"/>
        <rFont val="Calibri"/>
        <family val="2"/>
        <scheme val="minor"/>
      </rPr>
      <t>repare next-phase migration or optimising existing apps
• Determine its Cloud Suitability &amp; Readiness for migration</t>
    </r>
  </si>
  <si>
    <t>• Application's existing technology stack and architecture against target cloud requirements
• Application cloud compatibility</t>
  </si>
  <si>
    <r>
      <t xml:space="preserve">• </t>
    </r>
    <r>
      <rPr>
        <sz val="10"/>
        <color rgb="FF161632"/>
        <rFont val="Calibri"/>
        <family val="2"/>
        <scheme val="minor"/>
      </rPr>
      <t>Readiness scoring, remediation actions</t>
    </r>
  </si>
  <si>
    <t>Licensing &amp; Stack Rationalisation</t>
  </si>
  <si>
    <r>
      <t>• C</t>
    </r>
    <r>
      <rPr>
        <sz val="10"/>
        <color rgb="FF161632"/>
        <rFont val="Calibri"/>
        <family val="2"/>
        <scheme val="minor"/>
      </rPr>
      <t>onsolidating post-migration tech stacks</t>
    </r>
  </si>
  <si>
    <r>
      <t>• R</t>
    </r>
    <r>
      <rPr>
        <sz val="10"/>
        <color rgb="FF161632"/>
        <rFont val="Calibri"/>
        <family val="2"/>
        <scheme val="minor"/>
      </rPr>
      <t>edundant tech and costly licenses</t>
    </r>
  </si>
  <si>
    <r>
      <t xml:space="preserve">• </t>
    </r>
    <r>
      <rPr>
        <sz val="10"/>
        <color rgb="FF161632"/>
        <rFont val="Calibri"/>
        <family val="2"/>
        <scheme val="minor"/>
      </rPr>
      <t>Rationalisation plan, cost savings</t>
    </r>
  </si>
  <si>
    <t>TCO &amp; ROI (App-level)</t>
  </si>
  <si>
    <r>
      <t>•</t>
    </r>
    <r>
      <rPr>
        <sz val="10"/>
        <color rgb="FF161632"/>
        <rFont val="Calibri"/>
        <family val="2"/>
        <scheme val="minor"/>
      </rPr>
      <t xml:space="preserve"> Financial validation for modernisation</t>
    </r>
    <r>
      <rPr>
        <sz val="10"/>
        <color rgb="FF000000"/>
        <rFont val="Calibri"/>
        <family val="2"/>
        <scheme val="minor"/>
      </rPr>
      <t xml:space="preserve">
</t>
    </r>
  </si>
  <si>
    <r>
      <t>• C</t>
    </r>
    <r>
      <rPr>
        <sz val="10"/>
        <color rgb="FF161632"/>
        <rFont val="Calibri"/>
        <family val="2"/>
        <scheme val="minor"/>
      </rPr>
      <t>urrent operating cost vs target-state cost per app  (TCO &amp; ROI)</t>
    </r>
  </si>
  <si>
    <r>
      <t xml:space="preserve">• </t>
    </r>
    <r>
      <rPr>
        <sz val="10"/>
        <color rgb="FF161632"/>
        <rFont val="Calibri"/>
        <family val="2"/>
        <scheme val="minor"/>
      </rPr>
      <t>Business case and ROI justification</t>
    </r>
  </si>
  <si>
    <t>Modernisation Readiness</t>
  </si>
  <si>
    <r>
      <t>•</t>
    </r>
    <r>
      <rPr>
        <sz val="10"/>
        <color rgb="FF161632"/>
        <rFont val="Calibri"/>
        <family val="2"/>
        <scheme val="minor"/>
      </rPr>
      <t xml:space="preserve"> Replatforming/refactoring existing cloud workloads</t>
    </r>
  </si>
  <si>
    <r>
      <t>• A</t>
    </r>
    <r>
      <rPr>
        <sz val="10"/>
        <color rgb="FF161632"/>
        <rFont val="Calibri"/>
        <family val="2"/>
        <scheme val="minor"/>
      </rPr>
      <t xml:space="preserve">pplication's potential for cloud-native adoption (Modernisation Readiness): containers, PaaS, serverless
</t>
    </r>
  </si>
  <si>
    <r>
      <t xml:space="preserve">• </t>
    </r>
    <r>
      <rPr>
        <sz val="10"/>
        <color rgb="FF161632"/>
        <rFont val="Calibri"/>
        <family val="2"/>
        <scheme val="minor"/>
      </rPr>
      <t>Modernisation roadmap, effort estimation</t>
    </r>
  </si>
  <si>
    <t xml:space="preserve">Business Value </t>
  </si>
  <si>
    <r>
      <t>•</t>
    </r>
    <r>
      <rPr>
        <sz val="10"/>
        <color rgb="FF161632"/>
        <rFont val="Calibri"/>
        <family val="2"/>
        <scheme val="minor"/>
      </rPr>
      <t xml:space="preserve"> Focus on high-ROI apps for transformation</t>
    </r>
    <r>
      <rPr>
        <sz val="10"/>
        <color rgb="FF000000"/>
        <rFont val="Calibri"/>
        <family val="2"/>
        <scheme val="minor"/>
      </rPr>
      <t xml:space="preserve">
• Identify areas for Licensing &amp; Stack Rationalisation to remove costly licenses and redundant technology.</t>
    </r>
  </si>
  <si>
    <r>
      <t xml:space="preserve">• </t>
    </r>
    <r>
      <rPr>
        <sz val="10"/>
        <color rgb="FF161632"/>
        <rFont val="Calibri"/>
        <family val="2"/>
        <scheme val="minor"/>
      </rPr>
      <t>Align apps with strategic priorities and business impact</t>
    </r>
  </si>
  <si>
    <r>
      <t xml:space="preserve">• </t>
    </r>
    <r>
      <rPr>
        <sz val="10"/>
        <color rgb="FF161632"/>
        <rFont val="Calibri"/>
        <family val="2"/>
        <scheme val="minor"/>
      </rPr>
      <t>Prioritised roadmap by value and criticality</t>
    </r>
  </si>
  <si>
    <t>Application Security &amp; Compliance</t>
  </si>
  <si>
    <r>
      <t>•</t>
    </r>
    <r>
      <rPr>
        <sz val="10"/>
        <color rgb="FF161632"/>
        <rFont val="Calibri"/>
        <family val="2"/>
        <scheme val="minor"/>
      </rPr>
      <t xml:space="preserve"> Tighten security in cloud or regulated sectors</t>
    </r>
  </si>
  <si>
    <r>
      <t>• Ap</t>
    </r>
    <r>
      <rPr>
        <sz val="10"/>
        <color rgb="FF161632"/>
        <rFont val="Calibri"/>
        <family val="2"/>
        <scheme val="minor"/>
      </rPr>
      <t>p-level review of security and compliance requirements, data handling, and industry-specific compliance obligations for the [Target Hyperscaler]</t>
    </r>
  </si>
  <si>
    <r>
      <t xml:space="preserve">• </t>
    </r>
    <r>
      <rPr>
        <sz val="10"/>
        <color rgb="FF161632"/>
        <rFont val="Calibri"/>
        <family val="2"/>
        <scheme val="minor"/>
      </rPr>
      <t>Risk register, remediation plan</t>
    </r>
  </si>
  <si>
    <t>Performance Optimisation</t>
  </si>
  <si>
    <r>
      <t>•</t>
    </r>
    <r>
      <rPr>
        <sz val="10"/>
        <color rgb="FF161632"/>
        <rFont val="Calibri"/>
        <family val="2"/>
        <scheme val="minor"/>
      </rPr>
      <t xml:space="preserve"> Performance and cost improvements</t>
    </r>
  </si>
  <si>
    <t>• Current Performance Optimisation bottlenecks and inefficiencies</t>
  </si>
  <si>
    <r>
      <t xml:space="preserve">• </t>
    </r>
    <r>
      <rPr>
        <sz val="10"/>
        <color rgb="FF161632"/>
        <rFont val="Calibri"/>
        <family val="2"/>
        <scheme val="minor"/>
      </rPr>
      <t>Optimisation recommendations, scalability improvements</t>
    </r>
  </si>
  <si>
    <t xml:space="preserve">Lifecycle &amp; Decommissioning    </t>
  </si>
  <si>
    <r>
      <t>•</t>
    </r>
    <r>
      <rPr>
        <sz val="10"/>
        <color rgb="FF161632"/>
        <rFont val="Calibri"/>
        <family val="2"/>
        <scheme val="minor"/>
      </rPr>
      <t xml:space="preserve"> Rationalise portfolios post-migration
• Confirm app Business Value and identify candidates for immediate Lifecycle &amp; Decommissioning due to redundancy or low strategic value</t>
    </r>
  </si>
  <si>
    <r>
      <t>• R</t>
    </r>
    <r>
      <rPr>
        <sz val="10"/>
        <color rgb="FF161632"/>
        <rFont val="Calibri"/>
        <family val="2"/>
        <scheme val="minor"/>
      </rPr>
      <t>edundant/low-value apps</t>
    </r>
  </si>
  <si>
    <r>
      <t xml:space="preserve">• </t>
    </r>
    <r>
      <rPr>
        <sz val="10"/>
        <color rgb="FF161632"/>
        <rFont val="Calibri"/>
        <family val="2"/>
        <scheme val="minor"/>
      </rPr>
      <t>Retire/retain list, cost savings</t>
    </r>
  </si>
  <si>
    <t>Finanical</t>
  </si>
  <si>
    <t xml:space="preserve">Total Cost of Ownership (TCO) </t>
  </si>
  <si>
    <t>• Establish cost transparency</t>
  </si>
  <si>
    <t>• Compare current on-prem infrastructure costs (where data is made available) against the estimated consumption costs on the target hyperscaler]</t>
  </si>
  <si>
    <t>The outcome is a comprehensive financial and operational roadmap supporting the recommended R-pattern strategies (Re-host, Re-platform, Retire, Re-purchase, Re-factor, Re-locate, and Retain) by providing the necessary cost data and financial guardrails for predictable, beneficial cloud migration and operation</t>
  </si>
  <si>
    <t>Cost Optimization</t>
  </si>
  <si>
    <t>• Identify optimization opportunities</t>
  </si>
  <si>
    <t>• Identify inefficiencies in existing cloud usage
• Evaluate workload utilization for rightsizing and licensing rationalization through an Optimization &amp; Licensing Assessment (OLA)</t>
  </si>
  <si>
    <t>Financial Strategy / Business Case</t>
  </si>
  <si>
    <t>• Ensure financial readiness for cloud adoption</t>
  </si>
  <si>
    <t>• Quantify the ROI and payback period for cloud investments
• Model the ESG cost impact and benefits (Sustainability ROI)
• Identify available hyperscaler funding and incentives</t>
  </si>
  <si>
    <t>FinOps Maturity</t>
  </si>
  <si>
    <t>• Determine overall FinOps maturity and cloud financial readiness</t>
  </si>
  <si>
    <t xml:space="preserve">• Assess current cost governance, chargeback, cost allocation, and forecasting capabilities </t>
  </si>
  <si>
    <t>Solutions</t>
  </si>
  <si>
    <t>Data Platforms &amp; Databases</t>
  </si>
  <si>
    <t>• Identify compatibility requirements, critical migration challenges
Define mitigation actions, including rationalization of legacy database licensing</t>
  </si>
  <si>
    <t>• Assess core Data Platforms or database layers
• Assess specialised platforms, high-value workloads, and core data services associated with the estate</t>
  </si>
  <si>
    <t>• Provides a deep-dive technical roadmap for migrating and modernizing complex platforms, informing the most suitable R-pattern strategy for each specialized component.
• The goal is to identify critical challenges, determine technical compatibility requirements for cloud migration, and define mitigation and modernization actions across key solution areas.</t>
  </si>
  <si>
    <t>SAP &amp; ERP Platforms</t>
  </si>
  <si>
    <t>• Determine optimal target-state for current SAP and other critical ERP systems (e.g., lift-and-shift, HANA migration, or modernization)</t>
  </si>
  <si>
    <t>• Evaluate the current architecture, landscape, and licensing of SAP and other critical ERP systems
• Assess specialised platforms, high-value workloads, and core data services associated with the estate</t>
  </si>
  <si>
    <t>Containers &amp; Cloud-Native Workloads</t>
  </si>
  <si>
    <t>• Define the most efficient deployment and management strategy using cloud-native services</t>
  </si>
  <si>
    <t>• Existing containerization efforts (e.g., Docker, Kubernetes) and microservices architecture</t>
  </si>
  <si>
    <t>VDI &amp; Citrix Environments</t>
  </si>
  <si>
    <t>• Plan for secure, scalable cloud-based desktop delivery solutions, assessing user experience and cost implications</t>
  </si>
  <si>
    <t>• Virtual Desktop Infrastructure (VDI) and Citrix deployments</t>
  </si>
  <si>
    <t>Area</t>
  </si>
  <si>
    <t>Sample Tools</t>
  </si>
  <si>
    <t>Description</t>
  </si>
  <si>
    <t>Compute Migration</t>
  </si>
  <si>
    <t>Azure Migrate
AWS Migration Evaluator
Google Migrate
CloudEndure
Carbonite Migrate
VMware HCX
Cloudsfer
RiverMeadow</t>
  </si>
  <si>
    <t>Tools for migrating servers from supported source infrastructure on supported operating systems to Azure. Migrate VMware VMs, Hyper-V VMs, physical servers, other virtualized machines, and public cloud VMs to Azure</t>
  </si>
  <si>
    <t>Database Migration</t>
  </si>
  <si>
    <t>Azure Data Migration Assistant (DMA)
AWS DMS (Database Migration Service)
AWS Server Migration Service
Google Storage Transfer Service
Cirata (HDFS)
Datadobi (NAS/Object)
Komprise (Analytics-driven)
Schema Conversion Tool (SCT)
Cloudsfer</t>
  </si>
  <si>
    <t>Tools that help to 
- upgrade to a modern data platform by detecting compatibility issues that can impact database functionality in your new version of SQL Server or Azure SQL Database
- automatically assess and convert the source database schema and a majority of the database code objects, including views, stored procedures,</t>
  </si>
  <si>
    <t>Compute, Cost, App, Code, and Data Analysis</t>
  </si>
  <si>
    <t>Cloudamize
Flexera
Turbonomic
Corent SurPaaS
AppDynamics
RiverMeadow
Txture Cloud Transformation
Dynatrace
Datadog
Cast Highlight/ Cast Imaging</t>
  </si>
  <si>
    <t>Tools for
- Comprehensive Data Collection and Analysis
- Cost Analysis
- Right-Sizing Recommendations
- Server Dependency
- Application portfolio assessment e.g. 
    * Txture Cloud Transformation provides an automated and standardised process for assessing large-scale application landscapes for cloud readiness, migration risk and the cloud value of each application. 
    * Cast Highlight/Cast Imaging are leveraged specifically for modernisation assessments, offering insights into code quality and technical debt to inform Refactor strategies</t>
  </si>
  <si>
    <t>Infrastructure Data</t>
  </si>
  <si>
    <t>PowerBI
New Relic
Dynatrace
Datadog</t>
  </si>
  <si>
    <t>Discovery data post processing, analysis and presentation.</t>
  </si>
  <si>
    <t>Infra D&amp;A</t>
  </si>
  <si>
    <t>App D&amp;A</t>
  </si>
  <si>
    <t>What is needed/collected:</t>
  </si>
  <si>
    <t>Server and Database reports
Application to server mapping report
Application to database mapping report
Server performance and utilization reports
Database Reports
Server to server connectivity report with port details
Layer 4 architecture diagram depicting internal connectivity and external interfaces for different environments
On-premise cost reports</t>
  </si>
  <si>
    <t>General application details
Business Objectives
Technology stack
Application Usage patterns
Security, Integrations, Deployment, HA, Backup &amp; DR strategies</t>
  </si>
  <si>
    <t>How it is collected:</t>
  </si>
  <si>
    <t>Reports from customer tools (CMDB)
Running infrastructure discovery tools - Movere / Cloudamize / Azure Migrate / Device42
Running Azure DMA / AWS SCT report for databases, generating AWR reports, custom script to collect basic database details</t>
  </si>
  <si>
    <t>Reports from customer (Application Portfolio report)
Txture/Excel Surveys
Workshops with customers</t>
  </si>
  <si>
    <t>ID</t>
  </si>
  <si>
    <t>Application Name</t>
  </si>
  <si>
    <t>Application Group</t>
  </si>
  <si>
    <t>Region</t>
  </si>
  <si>
    <t>ICS</t>
  </si>
  <si>
    <t>Trust</t>
  </si>
  <si>
    <t>Application
Business Owner</t>
  </si>
  <si>
    <t>Department/ 
Team</t>
  </si>
  <si>
    <t>Application
IT Owner</t>
  </si>
  <si>
    <t>OTS/COTS/
Bespoke/Other</t>
  </si>
  <si>
    <t>If OTS or COTs, Vendor Name</t>
  </si>
  <si>
    <t>If COTS, approximate % customisation</t>
  </si>
  <si>
    <t>Overview (Description, Purpose, Future Development Plans/Roadmap)</t>
  </si>
  <si>
    <t>Criticality</t>
  </si>
  <si>
    <t>Main Datacentre Location</t>
  </si>
  <si>
    <t>Special Requirements</t>
  </si>
  <si>
    <t>Servers</t>
  </si>
  <si>
    <t>No. of Servers</t>
  </si>
  <si>
    <t>Databases</t>
  </si>
  <si>
    <t>Dependencies/ Integrations</t>
  </si>
  <si>
    <t>Environments (Dev/Staging/ Test/Prod)</t>
  </si>
  <si>
    <t>Contract/Licence End or Renewal Date (Decision Point)</t>
  </si>
  <si>
    <t>Migration Complexity (L-M-H)</t>
  </si>
  <si>
    <t>Proposed Migration Strategy (7R)</t>
  </si>
  <si>
    <t>Target Environment Score - Cloud</t>
  </si>
  <si>
    <t>Target Environment Score - VMs</t>
  </si>
  <si>
    <t>Target Environment Score - SaaS</t>
  </si>
  <si>
    <t>Existing Migration Plan (Y, N, N/A, Exit)?</t>
  </si>
  <si>
    <t>Implemented Migration Strategy/Plan</t>
  </si>
  <si>
    <t>Migration Status
(as of file date)</t>
  </si>
  <si>
    <t>Target Migration Completion Date</t>
  </si>
  <si>
    <t>Actual Migration Completion Date</t>
  </si>
  <si>
    <t>Notes</t>
  </si>
  <si>
    <t>APP-01</t>
  </si>
  <si>
    <t>App 1</t>
  </si>
  <si>
    <t>APP-02</t>
  </si>
  <si>
    <t>App 2</t>
  </si>
  <si>
    <t>APP-03</t>
  </si>
  <si>
    <t>App 3</t>
  </si>
  <si>
    <t>Business/Non-technical</t>
  </si>
  <si>
    <t xml:space="preserve">Technical </t>
  </si>
  <si>
    <t>Business Criticality</t>
  </si>
  <si>
    <t>Resource Availability</t>
  </si>
  <si>
    <t>Data Security &amp; Compliance</t>
  </si>
  <si>
    <t>Technology Stack</t>
  </si>
  <si>
    <t>Cost Benefit</t>
  </si>
  <si>
    <t>Change Management and Governance</t>
  </si>
  <si>
    <t>CapEx to OpEx opportunities</t>
  </si>
  <si>
    <t>Export Controlled Data Jurisdictions</t>
  </si>
  <si>
    <t>Storage</t>
  </si>
  <si>
    <t>Number of users</t>
  </si>
  <si>
    <t>Server count</t>
  </si>
  <si>
    <t>Connectivity</t>
  </si>
  <si>
    <t>App OS and version</t>
  </si>
  <si>
    <t>Software Product Dependencies</t>
  </si>
  <si>
    <t>Data migration readiness</t>
  </si>
  <si>
    <t>R-type strategy</t>
  </si>
  <si>
    <t>COTS or bespoke</t>
  </si>
  <si>
    <t>Migration Business Score</t>
  </si>
  <si>
    <t>Migration Technical Score</t>
  </si>
  <si>
    <t>Migration Total Score</t>
  </si>
  <si>
    <t>P2 - Medium</t>
  </si>
  <si>
    <t>Adequate skilled resources</t>
  </si>
  <si>
    <t xml:space="preserve">High risks and compliance, multiple standards </t>
  </si>
  <si>
    <t>Moderate compatibility, some adjustments</t>
  </si>
  <si>
    <t>Low Cost savings benefit</t>
  </si>
  <si>
    <t>Strict change control policies</t>
  </si>
  <si>
    <t>Moderate savings by moving to OpEx</t>
  </si>
  <si>
    <t>No</t>
  </si>
  <si>
    <t>Moderate data volume and data management</t>
  </si>
  <si>
    <t>151-1000 Users</t>
  </si>
  <si>
    <t>4-10 Servers</t>
  </si>
  <si>
    <t>High number of connection dependencies to other apps</t>
  </si>
  <si>
    <t>Latest Windows Server (2012, 2016, or later), Windows 10 or 11, RH Enterprise Linux 7 or later</t>
  </si>
  <si>
    <t>2-5</t>
  </si>
  <si>
    <t>Minimal restrictions or modifications required</t>
  </si>
  <si>
    <t xml:space="preserve">Rehost </t>
  </si>
  <si>
    <t>Bespoke or COTS without source code and without vendor support but with cloud alternative</t>
  </si>
  <si>
    <t>Applications with low scores are less complex, so they are prioritised.</t>
  </si>
  <si>
    <t>Total Highest score is 85 and lowest score is 17.</t>
  </si>
  <si>
    <t>Business Fit (value to the business)</t>
  </si>
  <si>
    <t>Technical Fit (ease of migration)</t>
  </si>
  <si>
    <t>Cost</t>
  </si>
  <si>
    <t>7Rs Assessment</t>
  </si>
  <si>
    <t>Business impact</t>
  </si>
  <si>
    <t>Business Support</t>
  </si>
  <si>
    <t>Data Sensitivity</t>
  </si>
  <si>
    <t>Data Quality &amp; Availability</t>
  </si>
  <si>
    <t>Compliance Requirements</t>
  </si>
  <si>
    <t>Cost Fitness</t>
  </si>
  <si>
    <t>Future Business Value</t>
  </si>
  <si>
    <t>Technical Skills Availability</t>
  </si>
  <si>
    <t>Maintainability</t>
  </si>
  <si>
    <t>Software Vendor Support and viability</t>
  </si>
  <si>
    <t>Alignment to Architectural standards</t>
  </si>
  <si>
    <t>Production Stability</t>
  </si>
  <si>
    <t>Security</t>
  </si>
  <si>
    <t>Migration Readiness</t>
  </si>
  <si>
    <t>Contracts</t>
  </si>
  <si>
    <t>Licensing</t>
  </si>
  <si>
    <t>Operational</t>
  </si>
  <si>
    <t xml:space="preserve"> Development</t>
  </si>
  <si>
    <t>Business Fit (Business value) Score</t>
  </si>
  <si>
    <t>Technical Fit
(ease of migration) Score</t>
  </si>
  <si>
    <t>Cost Score</t>
  </si>
  <si>
    <t>7R Recommendation</t>
  </si>
  <si>
    <t>High, significant impact on users</t>
  </si>
  <si>
    <t>Excellent support for business capability</t>
  </si>
  <si>
    <t>Data is very well protected to meet regulations</t>
  </si>
  <si>
    <t>Poor data accuracy and availability</t>
  </si>
  <si>
    <t>Poor Compliance adherence</t>
  </si>
  <si>
    <t>High, trending up, unpredictable costs</t>
  </si>
  <si>
    <t>Application contained to current uses</t>
  </si>
  <si>
    <t>Abundant skilled resources</t>
  </si>
  <si>
    <t xml:space="preserve">Maintained efficiently </t>
  </si>
  <si>
    <t>Product is strategic for vendors, actively developed</t>
  </si>
  <si>
    <t>Fully compatible with current architectural principles</t>
  </si>
  <si>
    <t>Major stability and reliability problems</t>
  </si>
  <si>
    <t>Major security vulnerabilities</t>
  </si>
  <si>
    <t>Poor</t>
  </si>
  <si>
    <t>Medium</t>
  </si>
  <si>
    <t>Complicated and expensive licensing structure</t>
  </si>
  <si>
    <t>High</t>
  </si>
  <si>
    <t>Business Fit</t>
  </si>
  <si>
    <r>
      <t>●</t>
    </r>
    <r>
      <rPr>
        <b/>
        <sz val="12"/>
        <color rgb="FF161632"/>
        <rFont val="Calibri"/>
        <family val="2"/>
        <scheme val="minor"/>
      </rPr>
      <t>Retire:</t>
    </r>
    <r>
      <rPr>
        <sz val="12"/>
        <color rgb="FF161632"/>
        <rFont val="Calibri"/>
        <family val="2"/>
        <scheme val="minor"/>
      </rPr>
      <t xml:space="preserve"> Remove from  source environment. Cloud migration not required</t>
    </r>
    <r>
      <rPr>
        <sz val="12"/>
        <color rgb="FFFF2837"/>
        <rFont val="Calibri"/>
        <family val="2"/>
        <scheme val="minor"/>
      </rPr>
      <t>.</t>
    </r>
  </si>
  <si>
    <t>0-12</t>
  </si>
  <si>
    <t>13-25</t>
  </si>
  <si>
    <t>26+</t>
  </si>
  <si>
    <r>
      <t>●</t>
    </r>
    <r>
      <rPr>
        <b/>
        <sz val="12"/>
        <color rgb="FF161632"/>
        <rFont val="Calibri"/>
        <family val="2"/>
        <scheme val="minor"/>
      </rPr>
      <t xml:space="preserve">Retain: </t>
    </r>
    <r>
      <rPr>
        <sz val="12"/>
        <color rgb="FF161632"/>
        <rFont val="Calibri"/>
        <family val="2"/>
        <scheme val="minor"/>
      </rPr>
      <t>Keep application in source environment</t>
    </r>
    <r>
      <rPr>
        <sz val="12"/>
        <color rgb="FFFF2837"/>
        <rFont val="Calibri"/>
        <family val="2"/>
        <scheme val="minor"/>
      </rPr>
      <t>.</t>
    </r>
  </si>
  <si>
    <t>Technical Fit
(ease of migration)</t>
  </si>
  <si>
    <t>Retire</t>
  </si>
  <si>
    <t>Repurchase</t>
  </si>
  <si>
    <t>Replatform</t>
  </si>
  <si>
    <r>
      <t>●</t>
    </r>
    <r>
      <rPr>
        <b/>
        <sz val="12"/>
        <color rgb="FF161632"/>
        <rFont val="Calibri"/>
        <family val="2"/>
        <scheme val="minor"/>
      </rPr>
      <t xml:space="preserve">Rehost: </t>
    </r>
    <r>
      <rPr>
        <sz val="12"/>
        <color rgb="FF161632"/>
        <rFont val="Calibri"/>
        <family val="2"/>
        <scheme val="minor"/>
      </rPr>
      <t>Classic "Lift &amp; Shift" of VMs</t>
    </r>
    <r>
      <rPr>
        <sz val="12"/>
        <color rgb="FFFF2837"/>
        <rFont val="Calibri"/>
        <family val="2"/>
        <scheme val="minor"/>
      </rPr>
      <t xml:space="preserve">. </t>
    </r>
    <r>
      <rPr>
        <sz val="12"/>
        <rFont val="Calibri"/>
        <family val="2"/>
        <scheme val="minor"/>
      </rPr>
      <t>This is the fastest approach, allowing for quick cloud adoption without modifying code.</t>
    </r>
  </si>
  <si>
    <t>Retain</t>
  </si>
  <si>
    <r>
      <t>●</t>
    </r>
    <r>
      <rPr>
        <b/>
        <sz val="12"/>
        <color rgb="FF161632"/>
        <rFont val="Calibri"/>
        <family val="2"/>
        <scheme val="minor"/>
      </rPr>
      <t>Repurchase:</t>
    </r>
    <r>
      <rPr>
        <sz val="12"/>
        <color rgb="FF161632"/>
        <rFont val="Calibri"/>
        <family val="2"/>
        <scheme val="minor"/>
      </rPr>
      <t xml:space="preserve"> Current application is decommissioned and replaced with a cloud-based version (SaaS) or custom off the shelf (COTS).</t>
    </r>
  </si>
  <si>
    <t>Rehost</t>
  </si>
  <si>
    <t>Relocate</t>
  </si>
  <si>
    <t>Refactor</t>
  </si>
  <si>
    <r>
      <rPr>
        <sz val="12"/>
        <color rgb="FFFF0000"/>
        <rFont val="Calibri"/>
        <family val="2"/>
        <scheme val="minor"/>
      </rPr>
      <t>●</t>
    </r>
    <r>
      <rPr>
        <b/>
        <sz val="12"/>
        <rFont val="Calibri"/>
        <family val="2"/>
        <scheme val="minor"/>
      </rPr>
      <t>Relocate:</t>
    </r>
    <r>
      <rPr>
        <sz val="12"/>
        <rFont val="Calibri"/>
        <family val="2"/>
        <scheme val="minor"/>
      </rPr>
      <t xml:space="preserve"> Moves hypervisor-level workloads (e.g. VMware) to the Cloud without purchasing new hardware, rewriting applications, or modifying existing operations.</t>
    </r>
  </si>
  <si>
    <r>
      <t>●</t>
    </r>
    <r>
      <rPr>
        <b/>
        <sz val="12"/>
        <color rgb="FF161632"/>
        <rFont val="Calibri"/>
        <family val="2"/>
        <scheme val="minor"/>
      </rPr>
      <t xml:space="preserve">Replatform: </t>
    </r>
    <r>
      <rPr>
        <sz val="12"/>
        <color rgb="FF161632"/>
        <rFont val="Calibri"/>
        <family val="2"/>
        <scheme val="minor"/>
      </rPr>
      <t>Core architecture of application is migrated unchang</t>
    </r>
    <r>
      <rPr>
        <sz val="12"/>
        <rFont val="Calibri"/>
        <family val="2"/>
        <scheme val="minor"/>
      </rPr>
      <t>ed, but some dependencies are replaced e.g. such as switching to managed databases</t>
    </r>
  </si>
  <si>
    <r>
      <t>●</t>
    </r>
    <r>
      <rPr>
        <b/>
        <sz val="12"/>
        <color rgb="FF161632"/>
        <rFont val="Calibri"/>
        <family val="2"/>
        <scheme val="minor"/>
      </rPr>
      <t>Refactor:</t>
    </r>
    <r>
      <rPr>
        <sz val="12"/>
        <color rgb="FF161632"/>
        <rFont val="Calibri"/>
        <family val="2"/>
        <scheme val="minor"/>
      </rPr>
      <t xml:space="preserve"> Requires a complete overhaul of an application to adapt it to the cloud. (Even though migration is easy, the business value is high, so investing in modernisation (refactoring) unlocks more benefits like agility and innovation.)</t>
    </r>
  </si>
  <si>
    <t>Cloud Provider</t>
  </si>
  <si>
    <t>On-Premise VMs</t>
  </si>
  <si>
    <t>SaaS</t>
  </si>
  <si>
    <t>Scalability</t>
  </si>
  <si>
    <t>Cost Analysis</t>
  </si>
  <si>
    <t>Global Accessibility</t>
  </si>
  <si>
    <t>Variable Workloads</t>
  </si>
  <si>
    <t>Resource Intensive Workloads</t>
  </si>
  <si>
    <t>Integration with Cloud services</t>
  </si>
  <si>
    <t>Security and Compliance</t>
  </si>
  <si>
    <t>Disaster Recovery</t>
  </si>
  <si>
    <t>Innovation and Future-Readiness</t>
  </si>
  <si>
    <t>Data Storage and Management</t>
  </si>
  <si>
    <t>On-Premise System Dependencies</t>
  </si>
  <si>
    <t>Performance Requirements</t>
  </si>
  <si>
    <t>Data Sensitivity and Compliance</t>
  </si>
  <si>
    <t>Customised Infrastructure</t>
  </si>
  <si>
    <t>Cost Considerations</t>
  </si>
  <si>
    <t>Network and Bandwidth connectivity</t>
  </si>
  <si>
    <t>Organisational Preference</t>
  </si>
  <si>
    <t>Limited Cloud Expertise</t>
  </si>
  <si>
    <t>Legacy Software</t>
  </si>
  <si>
    <t>Complex Application Architecture</t>
  </si>
  <si>
    <t>Standardised Functionality</t>
  </si>
  <si>
    <t xml:space="preserve">User Demand, Scalability and Flexibility </t>
  </si>
  <si>
    <t>Ease of Deployment and Management</t>
  </si>
  <si>
    <t xml:space="preserve"> Cost-Effectiveness</t>
  </si>
  <si>
    <t>Accessibility and Availability</t>
  </si>
  <si>
    <t>Integration Capabilities</t>
  </si>
  <si>
    <t>User Experience and Support</t>
  </si>
  <si>
    <t>Multi Tenancy Support</t>
  </si>
  <si>
    <t>Future Growth and Innovation</t>
  </si>
  <si>
    <t xml:space="preserve">Cloud Score  </t>
  </si>
  <si>
    <t xml:space="preserve">On-premise VMs Score </t>
  </si>
  <si>
    <t>Software as a Service (SaaS) Score</t>
  </si>
  <si>
    <t>Yes</t>
  </si>
  <si>
    <t>Score 1 to 5, where 5 is highest number/level of complexity/criticality/impact. Applications with low scores are less complex, so they are prioritized.</t>
  </si>
  <si>
    <t>Criteria to provide understanding of the considerations involved in choosing between Cloud, On-Premise, and SaaS deployment options for an application</t>
  </si>
  <si>
    <t>Business Indicators</t>
  </si>
  <si>
    <t>Business Fit Indicators</t>
  </si>
  <si>
    <t>Cloud Score Criteria</t>
  </si>
  <si>
    <t>Migration Complexity Attributes</t>
  </si>
  <si>
    <t>Score</t>
  </si>
  <si>
    <t>Comments</t>
  </si>
  <si>
    <t>7Rs (Application Fitness) Attributes</t>
  </si>
  <si>
    <t>Attributes</t>
  </si>
  <si>
    <t xml:space="preserve">Business Impact </t>
  </si>
  <si>
    <t>P1 - High</t>
  </si>
  <si>
    <t>Moderate, noticeable impact on users</t>
  </si>
  <si>
    <t>P3 - Low</t>
  </si>
  <si>
    <t>Low, limited impact on users</t>
  </si>
  <si>
    <t xml:space="preserve">Resource Support </t>
  </si>
  <si>
    <t xml:space="preserve">Business Support </t>
  </si>
  <si>
    <t>Fair support for business capability</t>
  </si>
  <si>
    <t>Limited skilled resources, need upskilling</t>
  </si>
  <si>
    <t>Weak support for business capability</t>
  </si>
  <si>
    <t>Minimal risks and compliance requirements</t>
  </si>
  <si>
    <t>Moderate risk and compliance requirements</t>
  </si>
  <si>
    <t>Data has adequate protection to meet regulations</t>
  </si>
  <si>
    <t>Data has poor protection to meet regulations</t>
  </si>
  <si>
    <t>Data Quality and Availability</t>
  </si>
  <si>
    <t>High compatibility, minimal adjustments</t>
  </si>
  <si>
    <t>Excellent data accuracy and availability</t>
  </si>
  <si>
    <t>Adequate data accuracy and availability</t>
  </si>
  <si>
    <t>Minimal compatibility, significant adjustments</t>
  </si>
  <si>
    <t>Integration with Cloud Services</t>
  </si>
  <si>
    <t>High Cost savings benefit</t>
  </si>
  <si>
    <t>Excellent Compliance adherence</t>
  </si>
  <si>
    <t>Moderate Cost savings benefit</t>
  </si>
  <si>
    <t>Fair Compliance adherence</t>
  </si>
  <si>
    <t>Costs</t>
  </si>
  <si>
    <t>Low, trending down, predictable costs</t>
  </si>
  <si>
    <t>Moderate change control policies</t>
  </si>
  <si>
    <t>Average but stable costs</t>
  </si>
  <si>
    <t>Loose change control policies</t>
  </si>
  <si>
    <t>Capex to OpEx opportunity</t>
  </si>
  <si>
    <t>Significant savings potential by moving to OpEx</t>
  </si>
  <si>
    <t>Application is strategic for the organisation</t>
  </si>
  <si>
    <t>Application has a narrow business purpose</t>
  </si>
  <si>
    <t xml:space="preserve">Would the application benefit from leveraging advanced technologies available in Cloud? </t>
  </si>
  <si>
    <t>Minimal to zero savings by moving to OpEx</t>
  </si>
  <si>
    <t>Technical Fit Indicators</t>
  </si>
  <si>
    <t xml:space="preserve">Can the application leverage cloud storage solutions and data management services effectively? </t>
  </si>
  <si>
    <t>Technical Skills and availability</t>
  </si>
  <si>
    <t>Technical Indicators</t>
  </si>
  <si>
    <t>On-Premise Score Criteria</t>
  </si>
  <si>
    <t>On-Premise System dependencies</t>
  </si>
  <si>
    <t xml:space="preserve">Does the application have deep dependencies on existing on-premise systems, databases, or infrastructure that would be challenging or costly to migrate to Cloud?
</t>
  </si>
  <si>
    <t>Low data volume, simple data management</t>
  </si>
  <si>
    <t>Fair of level of support in place to maintain</t>
  </si>
  <si>
    <t>High data volume, complex data management</t>
  </si>
  <si>
    <t>Difficult to maintain</t>
  </si>
  <si>
    <t>Does the application require low-latency access to on-premise resources or specialised hardware that is better served by maintaining on-premise deployment?</t>
  </si>
  <si>
    <t>Number of Users</t>
  </si>
  <si>
    <t>Software Vendor Support and Viability</t>
  </si>
  <si>
    <t xml:space="preserve">1-150 Users </t>
  </si>
  <si>
    <t>Currently supported but concerns about future support</t>
  </si>
  <si>
    <t>1001 and Above</t>
  </si>
  <si>
    <t>Includes unsupported products</t>
  </si>
  <si>
    <t>Data Sensitivity and Requirements</t>
  </si>
  <si>
    <t>Does the application sensitive data that must remain within its own data center due to regulatory compliance requirements or security concerns?</t>
  </si>
  <si>
    <t xml:space="preserve">Server Count </t>
  </si>
  <si>
    <t>1-3 Servers</t>
  </si>
  <si>
    <t>Some components are outside of architectural principles</t>
  </si>
  <si>
    <t>Is the application highly customised or tightly integrated with specific on-premise infrastructure configurations, making it impractical to migrate to Cloud or SaaS?</t>
  </si>
  <si>
    <t>11 and above</t>
  </si>
  <si>
    <t>Poorly aligned with current architectural principles</t>
  </si>
  <si>
    <t>Minimal to Zero connection dependencies to other apps</t>
  </si>
  <si>
    <t>Inherent capability to ensure availability and recovery</t>
  </si>
  <si>
    <t>Has Customer already invested heavily in on-premise infrastructure, and migrating to Cloud would incur significant upfront costs or ongoing expenses that are not justifiable?</t>
  </si>
  <si>
    <t>Moderate level of connection dependencies to other apps</t>
  </si>
  <si>
    <t>Acceptable level of stability and reliability</t>
  </si>
  <si>
    <t>App OS and Version</t>
  </si>
  <si>
    <t>Network Bandwidth and Connectivity</t>
  </si>
  <si>
    <t>Does the application require high-speed network connectivity to on-premise resources, and moving to Cloud may introduce latency or bandwidth constraints that impact performance?</t>
  </si>
  <si>
    <t>Secure technology supporting different levels of security</t>
  </si>
  <si>
    <t>Windows Server 2008 or earlier, Windows 7, RH Enterprise Linux 6 or 5 or earlier</t>
  </si>
  <si>
    <t>Basic level of security with some vulnerabilities</t>
  </si>
  <si>
    <t>Unknown or Unsupported</t>
  </si>
  <si>
    <t>Does Customer prefer to maintain full control over its infrastructure and data, and is not comfortable with the level of control or potential vendor lock-in associated with Cloud providers?</t>
  </si>
  <si>
    <t>0-1</t>
  </si>
  <si>
    <t>Good</t>
  </si>
  <si>
    <t>Fair</t>
  </si>
  <si>
    <t>6 and above</t>
  </si>
  <si>
    <t xml:space="preserve">Are Customer worried the organisation lacks the expertise or resoruces to effectively manage the application in Cloud? </t>
  </si>
  <si>
    <t>No restrictions or modifications required</t>
  </si>
  <si>
    <t>Cost Indicators</t>
  </si>
  <si>
    <t>Does the application rely on legacy on software that is not supported or compatible with Cloud, which will require upgrade of on-premise infrstructure to support these dependencies?</t>
  </si>
  <si>
    <t>High level of restrictions or modifications required</t>
  </si>
  <si>
    <t>High Costs with complicated structure</t>
  </si>
  <si>
    <t>R-Strategy</t>
  </si>
  <si>
    <t>No database, Can be done by backup and restore, Rehost (homogeneous database migration)</t>
  </si>
  <si>
    <t>Low with simple structure</t>
  </si>
  <si>
    <t>Complex Application Architectiure</t>
  </si>
  <si>
    <t>Does the application have complex architecture or dependencies that would require significant refactoring or redesign to migrate to Cloud, making it more practical to maintain on-premise deployment for foreseeable future?</t>
  </si>
  <si>
    <t xml:space="preserve">Advanced Rehost or Replatform </t>
  </si>
  <si>
    <t>Replatform to a cloud DB (heterogeneous db migration), 
Replatform the operating system, then homogeneous db migration, 
Rehost (homogeneous db migration, clustered), 
Replatform (heterogeneous db migration), clustered</t>
  </si>
  <si>
    <t>Advanced Replatform</t>
  </si>
  <si>
    <t>Replatform the operating system and database with homogeneous db migration, 
Rehost (homogeneous db migration, clustered) with real-time or near-real-time transactions, 
Replatform (heterogeneous db migration, clustered) with real-time or near-real-time transactions</t>
  </si>
  <si>
    <t>COTS or Bespoke</t>
  </si>
  <si>
    <t xml:space="preserve">Medium </t>
  </si>
  <si>
    <t>Bespoke or COTS with source code and vendor support or cloud alternative</t>
  </si>
  <si>
    <t>Low cost, easily transferable structure</t>
  </si>
  <si>
    <t>Bespoke or COTS with source code that requires modification</t>
  </si>
  <si>
    <t>SaaS Score Criteria</t>
  </si>
  <si>
    <t>Bespoke or COTS without source code but with vendor support or cloud alternative</t>
  </si>
  <si>
    <t xml:space="preserve">Does the application's functionality align well with the standardised features offered by SaaS solutions? </t>
  </si>
  <si>
    <t>COTS no source code, no vendor support, no cloud alternative</t>
  </si>
  <si>
    <t xml:space="preserve">Low </t>
  </si>
  <si>
    <t>Development</t>
  </si>
  <si>
    <t>User Demand, Scalability and Flexibility</t>
  </si>
  <si>
    <t>Does the application need to scale dynamically based on user demand, leveraging scalability of features without managing underlying infrastructure?</t>
  </si>
  <si>
    <t>Low</t>
  </si>
  <si>
    <t>Does Customer prefer a hands-off approach to infrastructure management and want to focus more on using the application?</t>
  </si>
  <si>
    <t>Cost-Effectiveness</t>
  </si>
  <si>
    <t xml:space="preserve">Does the applications budget align well with a recurring subscription cost model? </t>
  </si>
  <si>
    <t>Does the application need to be accessible from any location with an internet connection?  Does Customer require guaranteed uptime and performance levels offered by SaaS providers?</t>
  </si>
  <si>
    <t xml:space="preserve">Does the application handle sensitive data, and does Customer you want to ensure compliance with industry regulations? </t>
  </si>
  <si>
    <t>Does the application need to integrate with other cloud systems or services seamlessly? (eg. APIs and integration requirements for connecting to 3rd-party tools and applications)</t>
  </si>
  <si>
    <t xml:space="preserve">Does Customer prioritise providing a positive user experience offered by a dedicated SaaS platform and having access to timely support? </t>
  </si>
  <si>
    <t>Will the application benefit from multi-tenancy support? (multiple customers sharing a single instance of the app while maintaining data isolation and security)</t>
  </si>
  <si>
    <t>Does the application need to evolve over time without significant development efforts from Customer resources?</t>
  </si>
  <si>
    <t>Application Information</t>
  </si>
  <si>
    <t>Application name</t>
  </si>
  <si>
    <t>Application owner (for example product owner or service manager)</t>
  </si>
  <si>
    <t>Name</t>
  </si>
  <si>
    <t>Email</t>
  </si>
  <si>
    <t>Phone</t>
  </si>
  <si>
    <t>Application technical specialist</t>
  </si>
  <si>
    <t xml:space="preserve">Application data </t>
  </si>
  <si>
    <t>Type</t>
  </si>
  <si>
    <r>
      <t>☐</t>
    </r>
    <r>
      <rPr>
        <sz val="10"/>
        <color rgb="FF000000"/>
        <rFont val="Arial"/>
        <family val="2"/>
      </rPr>
      <t>Public service</t>
    </r>
  </si>
  <si>
    <r>
      <t>☐</t>
    </r>
    <r>
      <rPr>
        <sz val="10"/>
        <color rgb="FF000000"/>
        <rFont val="Arial"/>
        <family val="2"/>
      </rPr>
      <t>Extranet service</t>
    </r>
  </si>
  <si>
    <r>
      <t>☐</t>
    </r>
    <r>
      <rPr>
        <sz val="10"/>
        <color rgb="FF000000"/>
        <rFont val="Arial"/>
        <family val="2"/>
      </rPr>
      <t>Service for internal use only</t>
    </r>
  </si>
  <si>
    <r>
      <t>☐</t>
    </r>
    <r>
      <rPr>
        <sz val="10"/>
        <color rgb="FF000000"/>
        <rFont val="Arial"/>
        <family val="2"/>
      </rPr>
      <t xml:space="preserve">Other, please specify: </t>
    </r>
  </si>
  <si>
    <t>User amount</t>
  </si>
  <si>
    <r>
      <t>☐</t>
    </r>
    <r>
      <rPr>
        <sz val="10"/>
        <color rgb="FF000000"/>
        <rFont val="Arial"/>
        <family val="2"/>
      </rPr>
      <t>&lt; 50</t>
    </r>
  </si>
  <si>
    <r>
      <t>☐</t>
    </r>
    <r>
      <rPr>
        <sz val="10"/>
        <color rgb="FF000000"/>
        <rFont val="Arial"/>
        <family val="2"/>
      </rPr>
      <t>50-100</t>
    </r>
  </si>
  <si>
    <r>
      <t>☐</t>
    </r>
    <r>
      <rPr>
        <sz val="10"/>
        <color rgb="FF000000"/>
        <rFont val="Arial"/>
        <family val="2"/>
      </rPr>
      <t>100-1000</t>
    </r>
  </si>
  <si>
    <r>
      <t>☐</t>
    </r>
    <r>
      <rPr>
        <sz val="10"/>
        <color rgb="FF000000"/>
        <rFont val="Arial"/>
        <family val="2"/>
      </rPr>
      <t>&gt; 1000</t>
    </r>
  </si>
  <si>
    <t>Business criticality</t>
  </si>
  <si>
    <t>If this application / service is down, will it directly affect business operations?</t>
  </si>
  <si>
    <r>
      <t>☐</t>
    </r>
    <r>
      <rPr>
        <sz val="10"/>
        <color rgb="FF000000"/>
        <rFont val="Arial"/>
        <family val="2"/>
      </rPr>
      <t>Yes</t>
    </r>
  </si>
  <si>
    <r>
      <t>☐</t>
    </r>
    <r>
      <rPr>
        <sz val="10"/>
        <color rgb="FF000000"/>
        <rFont val="Arial"/>
        <family val="2"/>
      </rPr>
      <t>No</t>
    </r>
  </si>
  <si>
    <t>Maintenance breaks</t>
  </si>
  <si>
    <t>Note: Does the application have prescheduled maintenance breaks? How long they are? Please describe how maintenance of the application is currently managed.</t>
  </si>
  <si>
    <t>Hosting</t>
  </si>
  <si>
    <t>Note: Describe where application is currently hosted.</t>
  </si>
  <si>
    <t>Application version  testing</t>
  </si>
  <si>
    <t xml:space="preserve">Note: Describe how new versions of application are currently tested. Who performs tests and how good coverage it has? If application has a good test process, then testing the migrated version on cloud could use the same process. </t>
  </si>
  <si>
    <t>System Architecture of the Application</t>
  </si>
  <si>
    <t xml:space="preserve">Required environments </t>
  </si>
  <si>
    <r>
      <t>☐</t>
    </r>
    <r>
      <rPr>
        <sz val="10"/>
        <color rgb="FF000000"/>
        <rFont val="Arial"/>
        <family val="2"/>
      </rPr>
      <t>Development</t>
    </r>
  </si>
  <si>
    <r>
      <t>☐</t>
    </r>
    <r>
      <rPr>
        <sz val="10"/>
        <color rgb="FF000000"/>
        <rFont val="Arial"/>
        <family val="2"/>
      </rPr>
      <t>Test</t>
    </r>
  </si>
  <si>
    <r>
      <t>☐</t>
    </r>
    <r>
      <rPr>
        <sz val="10"/>
        <color rgb="FF000000"/>
        <rFont val="Arial"/>
        <family val="2"/>
      </rPr>
      <t>QA</t>
    </r>
  </si>
  <si>
    <r>
      <t>☐</t>
    </r>
    <r>
      <rPr>
        <sz val="10"/>
        <color rgb="FF000000"/>
        <rFont val="Arial"/>
        <family val="2"/>
      </rPr>
      <t>Production</t>
    </r>
  </si>
  <si>
    <r>
      <t>☐</t>
    </r>
    <r>
      <rPr>
        <sz val="10"/>
        <color rgb="FF000000"/>
        <rFont val="Arial"/>
        <family val="2"/>
      </rPr>
      <t xml:space="preserve">Others, what: </t>
    </r>
  </si>
  <si>
    <t xml:space="preserve">Availability requirements </t>
  </si>
  <si>
    <t xml:space="preserve">Note: Describe what kind of high availability requirements production (and other environments) have. </t>
  </si>
  <si>
    <t>Deployment architecture</t>
  </si>
  <si>
    <t>Diagram</t>
  </si>
  <si>
    <t>Note: Please insert architecture or deployment diagram of the environment or environments if available. You can also include system documentation if any available.</t>
  </si>
  <si>
    <t>Environment differences</t>
  </si>
  <si>
    <t>Note: Describe if there are any differences for example between production and test environment. You can attach diagrams, if they’re available.</t>
  </si>
  <si>
    <t>Operating System(s) used</t>
  </si>
  <si>
    <r>
      <t>☐</t>
    </r>
    <r>
      <rPr>
        <sz val="10"/>
        <color rgb="FF000000"/>
        <rFont val="Arial"/>
        <family val="2"/>
      </rPr>
      <t xml:space="preserve">Linux, specify what distribution and version: </t>
    </r>
  </si>
  <si>
    <r>
      <t>☐</t>
    </r>
    <r>
      <rPr>
        <sz val="10"/>
        <color rgb="FF000000"/>
        <rFont val="Arial"/>
        <family val="2"/>
      </rPr>
      <t xml:space="preserve">Windows, specify version: </t>
    </r>
  </si>
  <si>
    <r>
      <t>☐</t>
    </r>
    <r>
      <rPr>
        <sz val="10"/>
        <color rgb="FF000000"/>
        <rFont val="Arial"/>
        <family val="2"/>
      </rPr>
      <t>Other, specify what:</t>
    </r>
  </si>
  <si>
    <t>Amount of deployed servers</t>
  </si>
  <si>
    <t>Note: Specify total amount of servers deployed per environment.</t>
  </si>
  <si>
    <t xml:space="preserve">Application architecture </t>
  </si>
  <si>
    <t>Software stack</t>
  </si>
  <si>
    <t>Note: Describe what software is required for application to work. Please insert software architecture diagram and logical architecture diagrams if available. You can also include application documentation if any available.</t>
  </si>
  <si>
    <t>Logical architecture</t>
  </si>
  <si>
    <t xml:space="preserve">Note: Please insert logical architecture diagrams if available. </t>
  </si>
  <si>
    <t>Performance requirements</t>
  </si>
  <si>
    <t>Note: Please describe if there are specific performance requirements for the application that should be considered.</t>
  </si>
  <si>
    <t>Application Clustering</t>
  </si>
  <si>
    <t xml:space="preserve">Is application clustered? </t>
  </si>
  <si>
    <t>Does application use clustering to enable high availability and to enhance application performance?</t>
  </si>
  <si>
    <t>Skip following if clustering is not used.</t>
  </si>
  <si>
    <t>Clustering technology</t>
  </si>
  <si>
    <t xml:space="preserve">Note: Please describe what applications or software in the application software stack are using clustering. What is the technology to implement clustering (for example Jboss Clustering or WebSphere Clustering)? </t>
  </si>
  <si>
    <t>Multicast usage</t>
  </si>
  <si>
    <t>Is multicast used to implement clustering?</t>
  </si>
  <si>
    <t>Static IP required</t>
  </si>
  <si>
    <t>Does clustering implementation require use of static IPs? Some clustered applications require nodes to be defined by IPs in configuration.</t>
  </si>
  <si>
    <t>Dynamic clustering</t>
  </si>
  <si>
    <t xml:space="preserve">Does clustering implementation support addition and removal of cluster nodes automatically / dynamically? </t>
  </si>
  <si>
    <t>Clustering and DHCP</t>
  </si>
  <si>
    <t>Will use of DHCP cause known problems to the clustering?</t>
  </si>
  <si>
    <r>
      <t>☐</t>
    </r>
    <r>
      <rPr>
        <sz val="10"/>
        <color rgb="FF000000"/>
        <rFont val="Arial"/>
        <family val="2"/>
      </rPr>
      <t>Yes, what:</t>
    </r>
  </si>
  <si>
    <t>Automation (deployment and configuration)</t>
  </si>
  <si>
    <t>Configuration management</t>
  </si>
  <si>
    <t>Are there any known configuration management tools in use?</t>
  </si>
  <si>
    <r>
      <t>☐</t>
    </r>
    <r>
      <rPr>
        <sz val="10"/>
        <color rgb="FF000000"/>
        <rFont val="Arial"/>
        <family val="2"/>
      </rPr>
      <t>Chef</t>
    </r>
  </si>
  <si>
    <r>
      <t>☐</t>
    </r>
    <r>
      <rPr>
        <sz val="10"/>
        <color rgb="FF000000"/>
        <rFont val="Arial"/>
        <family val="2"/>
      </rPr>
      <t>Puppet</t>
    </r>
  </si>
  <si>
    <r>
      <t>☐</t>
    </r>
    <r>
      <rPr>
        <sz val="10"/>
        <color rgb="FF000000"/>
        <rFont val="Arial"/>
        <family val="2"/>
      </rPr>
      <t>Ansible</t>
    </r>
  </si>
  <si>
    <r>
      <t>☐</t>
    </r>
    <r>
      <rPr>
        <sz val="10"/>
        <color rgb="FF000000"/>
        <rFont val="Arial"/>
        <family val="2"/>
      </rPr>
      <t>Something else, what:</t>
    </r>
  </si>
  <si>
    <r>
      <t>☐</t>
    </r>
    <r>
      <rPr>
        <sz val="10"/>
        <color rgb="FF000000"/>
        <rFont val="Arial"/>
        <family val="2"/>
      </rPr>
      <t>None</t>
    </r>
  </si>
  <si>
    <t>If configuration management tools are used:</t>
  </si>
  <si>
    <t>Configuration management coverage</t>
  </si>
  <si>
    <t>Does the configuration management tool implementation cover all the environments and servers?</t>
  </si>
  <si>
    <r>
      <t>☐</t>
    </r>
    <r>
      <rPr>
        <sz val="10"/>
        <color rgb="FF000000"/>
        <rFont val="Arial"/>
        <family val="2"/>
      </rPr>
      <t>No, please specify what is out of scope for configuration management:</t>
    </r>
  </si>
  <si>
    <t>Configuration and code separation</t>
  </si>
  <si>
    <t>Are environment configuration and code well separated in build process?</t>
  </si>
  <si>
    <r>
      <t>☐</t>
    </r>
    <r>
      <rPr>
        <sz val="10"/>
        <color rgb="FF000000"/>
        <rFont val="Arial"/>
        <family val="2"/>
      </rPr>
      <t>Unknown</t>
    </r>
  </si>
  <si>
    <t>Note: This question is relevant for applications that have a build process. Build processes where environment variables such as IP addresses are hard coded in the build might need build refactoring to enable deployment to cloud.</t>
  </si>
  <si>
    <t>Infrastructure provisioning</t>
  </si>
  <si>
    <t>Is there any automation available to provision infrastructure components (scripts etc.)?</t>
  </si>
  <si>
    <r>
      <t>☐</t>
    </r>
    <r>
      <rPr>
        <sz val="10"/>
        <color rgb="FF000000"/>
        <rFont val="Arial"/>
        <family val="2"/>
      </rPr>
      <t>Yes, please specify what:</t>
    </r>
  </si>
  <si>
    <t>If no configuration management tools are used:</t>
  </si>
  <si>
    <t>Configuration management practices</t>
  </si>
  <si>
    <t>How the configuration of different environments is managed?</t>
  </si>
  <si>
    <r>
      <t>☐</t>
    </r>
    <r>
      <rPr>
        <sz val="10"/>
        <color rgb="FF000000"/>
        <rFont val="Arial"/>
        <family val="2"/>
      </rPr>
      <t>Manually</t>
    </r>
  </si>
  <si>
    <r>
      <t>☐</t>
    </r>
    <r>
      <rPr>
        <sz val="10"/>
        <color rgb="FF000000"/>
        <rFont val="Arial"/>
        <family val="2"/>
      </rPr>
      <t>By shell scripts</t>
    </r>
  </si>
  <si>
    <r>
      <t>☐</t>
    </r>
    <r>
      <rPr>
        <sz val="10"/>
        <color rgb="FF000000"/>
        <rFont val="Arial"/>
        <family val="2"/>
      </rPr>
      <t>By some other means, please specify what:</t>
    </r>
  </si>
  <si>
    <t>Configuration management documentation</t>
  </si>
  <si>
    <t>Note: Please describe how configurations are documented. How application specialists know how to configure different environments?</t>
  </si>
  <si>
    <t>Load balancing</t>
  </si>
  <si>
    <t>Is load balancing used?</t>
  </si>
  <si>
    <t>Skip following if load balancing is not used.</t>
  </si>
  <si>
    <t>Load balancing software</t>
  </si>
  <si>
    <t>Note: Is there any load balancing software currently used? If yes, what?</t>
  </si>
  <si>
    <t>SSL offloading</t>
  </si>
  <si>
    <t>Note: If SSL is required by the application is it terminated on the load balancer or on the front end servers?</t>
  </si>
  <si>
    <t>Load balancing logic</t>
  </si>
  <si>
    <t>Note: Is there special needs for the load balancing logic / algorithm. Is basic round robin enough? Are sticky sessions required? Is URL based forwarding logic required?</t>
  </si>
  <si>
    <t>Databases used</t>
  </si>
  <si>
    <t xml:space="preserve">Is there any database software currently used by the application? </t>
  </si>
  <si>
    <r>
      <t>☐</t>
    </r>
    <r>
      <rPr>
        <sz val="10"/>
        <color rgb="FF000000"/>
        <rFont val="Arial"/>
        <family val="2"/>
      </rPr>
      <t>MySQL</t>
    </r>
  </si>
  <si>
    <r>
      <t>☐</t>
    </r>
    <r>
      <rPr>
        <sz val="10"/>
        <color rgb="FF000000"/>
        <rFont val="Arial"/>
        <family val="2"/>
      </rPr>
      <t>PostgreSQL</t>
    </r>
  </si>
  <si>
    <r>
      <t>☐</t>
    </r>
    <r>
      <rPr>
        <sz val="10"/>
        <color rgb="FF000000"/>
        <rFont val="Arial"/>
        <family val="2"/>
      </rPr>
      <t xml:space="preserve">SQL Server </t>
    </r>
  </si>
  <si>
    <r>
      <t>☐</t>
    </r>
    <r>
      <rPr>
        <sz val="10"/>
        <color rgb="FF000000"/>
        <rFont val="Arial"/>
        <family val="2"/>
      </rPr>
      <t>Oracle</t>
    </r>
  </si>
  <si>
    <r>
      <t>☐</t>
    </r>
    <r>
      <rPr>
        <sz val="10"/>
        <color rgb="FF000000"/>
        <rFont val="Arial"/>
        <family val="2"/>
      </rPr>
      <t>IBM DB2</t>
    </r>
  </si>
  <si>
    <r>
      <t>☐</t>
    </r>
    <r>
      <rPr>
        <sz val="10"/>
        <color rgb="FF000000"/>
        <rFont val="Arial"/>
        <family val="2"/>
      </rPr>
      <t>Mongo</t>
    </r>
  </si>
  <si>
    <r>
      <t>☐</t>
    </r>
    <r>
      <rPr>
        <sz val="10"/>
        <color rgb="FF000000"/>
        <rFont val="Arial"/>
        <family val="2"/>
      </rPr>
      <t>Something else, specify what:</t>
    </r>
  </si>
  <si>
    <t xml:space="preserve"> </t>
  </si>
  <si>
    <t>Skip following if no databases are used.</t>
  </si>
  <si>
    <t>How many databases are used</t>
  </si>
  <si>
    <t>Note: Some applications require several separate databases or schemas. Please specify if application has requirements for several databases.</t>
  </si>
  <si>
    <t>How much data is stored in databases</t>
  </si>
  <si>
    <t>Note: To understand data requirements it’s good to know how much data is stored in all of the databases in common. This is also important from migration perspective; large data amounts might require different approach to data migration.</t>
  </si>
  <si>
    <t>Database licensing model</t>
  </si>
  <si>
    <t>Note: What kind of licensing model is used for database software? Is it transferrable to cloud environment? Is it tied to specific number of CPU cores or other resources?</t>
  </si>
  <si>
    <t>Database disk IO requirements</t>
  </si>
  <si>
    <t xml:space="preserve">Does application have specific disk IO requirements for its databases? </t>
  </si>
  <si>
    <r>
      <t>☐</t>
    </r>
    <r>
      <rPr>
        <sz val="10"/>
        <color rgb="FF000000"/>
        <rFont val="Arial"/>
        <family val="2"/>
      </rPr>
      <t>Yes, please describe what kind of requirements:</t>
    </r>
  </si>
  <si>
    <t>Note: If application migration to cloud is advisable, then It’s also important to evaluate whether Amazon Relational Database Service (RDS) could be directly used by the application.</t>
  </si>
  <si>
    <t>Shared storage</t>
  </si>
  <si>
    <t>Is shared storage required by the application</t>
  </si>
  <si>
    <t>Does application use some kind of shared storage for its data storage purposes?</t>
  </si>
  <si>
    <t>Skip following if no shared storage is used.</t>
  </si>
  <si>
    <t>Shared storage technology</t>
  </si>
  <si>
    <t>What is the technology used to implement shared storage:</t>
  </si>
  <si>
    <r>
      <t>☐</t>
    </r>
    <r>
      <rPr>
        <sz val="10"/>
        <color rgb="FF000000"/>
        <rFont val="Arial"/>
        <family val="2"/>
      </rPr>
      <t>NFS (Network file system, Linux based shares)</t>
    </r>
  </si>
  <si>
    <r>
      <t>☐</t>
    </r>
    <r>
      <rPr>
        <sz val="10"/>
        <color rgb="FF000000"/>
        <rFont val="Arial"/>
        <family val="2"/>
      </rPr>
      <t>SMB (Windows file shares)</t>
    </r>
  </si>
  <si>
    <r>
      <t>☐</t>
    </r>
    <r>
      <rPr>
        <sz val="10"/>
        <color rgb="FF000000"/>
        <rFont val="Arial"/>
        <family val="2"/>
      </rPr>
      <t>Other, please specify what:</t>
    </r>
  </si>
  <si>
    <t>Data amount</t>
  </si>
  <si>
    <t>Note: Please estimate how much data is needed to be stored in shared storage.</t>
  </si>
  <si>
    <t>Data storage interfaces</t>
  </si>
  <si>
    <t>Does application support use of http object store (AWS S3) as an option for static data storage?</t>
  </si>
  <si>
    <t>Network connectivity</t>
  </si>
  <si>
    <t>DNS requirements</t>
  </si>
  <si>
    <t>Does the application require DNS addresses?</t>
  </si>
  <si>
    <t>Skip following if no DNS is required.</t>
  </si>
  <si>
    <t>DNS hosting</t>
  </si>
  <si>
    <t>Note: Please specify where DNS addresses are currently hosted.</t>
  </si>
  <si>
    <t>Application DNS naming</t>
  </si>
  <si>
    <t xml:space="preserve">Does application / servers in cloud need to have same DNS addresses as the current on premise application? </t>
  </si>
  <si>
    <t xml:space="preserve">Note: Migration to cloud is easier if it can be done using new addresses instead of old ones. This way environments can run simultaneously. </t>
  </si>
  <si>
    <t>DNS resolution</t>
  </si>
  <si>
    <t xml:space="preserve">Is there need to resolve DNS addresses both from cloud and on premise data centers? </t>
  </si>
  <si>
    <t>Logging and monitoring</t>
  </si>
  <si>
    <t>Centralized logging</t>
  </si>
  <si>
    <t>Does the application use centralized logging or is it integrated to SIEM system?</t>
  </si>
  <si>
    <r>
      <t>☐</t>
    </r>
    <r>
      <rPr>
        <sz val="10"/>
        <color rgb="FF000000"/>
        <rFont val="Arial"/>
        <family val="2"/>
      </rPr>
      <t>Yes, please specify details:</t>
    </r>
  </si>
  <si>
    <t>Monitoring</t>
  </si>
  <si>
    <t>Does the application use monitoring software or is it integrated to some support service by monitoring software?</t>
  </si>
  <si>
    <t>Disaster recovery</t>
  </si>
  <si>
    <t>Current disaster recovery plan</t>
  </si>
  <si>
    <t>Does the application have existing disaster recovery plan / scenario?</t>
  </si>
  <si>
    <r>
      <t>☐</t>
    </r>
    <r>
      <rPr>
        <sz val="10"/>
        <color rgb="FF000000"/>
        <rFont val="Arial"/>
        <family val="2"/>
      </rPr>
      <t>Yes, if available, please include it as attachment</t>
    </r>
  </si>
  <si>
    <t>Disaster recovery scenario for cloud</t>
  </si>
  <si>
    <t>Is it important for the application to have a disaster recovery plan in the cloud environment?</t>
  </si>
  <si>
    <t>Control Question/Category</t>
  </si>
  <si>
    <t>Level 1</t>
  </si>
  <si>
    <t>Level 2</t>
  </si>
  <si>
    <t>Level 3</t>
  </si>
  <si>
    <t>Servers – virtual or physical</t>
  </si>
  <si>
    <t>Physical, hardware dependencies (on-premise load balances, firewalls etc)</t>
  </si>
  <si>
    <t>Virtual</t>
  </si>
  <si>
    <t>Physical servers might require migration to virtual first, adding complexity and time.</t>
  </si>
  <si>
    <t>Server interactions and dependencies</t>
  </si>
  <si>
    <t>Many interactions</t>
  </si>
  <si>
    <t>Minimal or no interactions</t>
  </si>
  <si>
    <t>Interaction with or dependency on other servers can add to network “chatter” and lead to network charges and potential latency impacts</t>
  </si>
  <si>
    <t>Dedicated or shared servers for applications</t>
  </si>
  <si>
    <t>Shared (multiple applications per server)</t>
  </si>
  <si>
    <t>Dedicated (1 application per server)</t>
  </si>
  <si>
    <t>Could add network “chatter” and lead to network charges and potential latency.
Could need to add out-of-scope servers to scope.</t>
  </si>
  <si>
    <t>Application integration touchpoints (to other on-premises applications)</t>
  </si>
  <si>
    <t>High number of touchpoints</t>
  </si>
  <si>
    <t>Minimal or no integration touchpoints</t>
  </si>
  <si>
    <t>Potential increase in scope of migration to applications not originally in scope</t>
  </si>
  <si>
    <t>Prod vs non-prod environments</t>
  </si>
  <si>
    <t>Prod</t>
  </si>
  <si>
    <t>Non-prod</t>
  </si>
  <si>
    <t>Prod environments have additional planning and testing considerations (HA requirements, RPO, RTO, etc)</t>
  </si>
  <si>
    <t>Application security requirements</t>
  </si>
  <si>
    <t>Low/minimal</t>
  </si>
  <si>
    <t>The more demanding the application, the more configurations/changes may be required to ensure it meets at least the same conditions as on premises</t>
  </si>
  <si>
    <t>Application performance/latency requirements</t>
  </si>
  <si>
    <t>Network and config changes (e.g. IP, Storage, database sizing) once migrated</t>
  </si>
  <si>
    <t>Additional network and config considerations add to project complexity and duration</t>
  </si>
  <si>
    <t>Protocols used: standard TCP/IP or legacy mainframe protocols (such as OSLAN, legacy authentication protocols etc)</t>
  </si>
  <si>
    <t>Where certain protocols are not cloud VM compatible, alternatives need to be considered.
Some legacy authentication protocols block access where MFA is a requirement.</t>
  </si>
  <si>
    <t>Application and code configs: cloud compatible or old/not maintained/legacy</t>
  </si>
  <si>
    <t>Old/legacy systems may require code/config changes to make them cloud ready, increasing complexity and migration duration.</t>
  </si>
  <si>
    <t>Application business criticality</t>
  </si>
  <si>
    <t>Business criticality adds to planning and testing considerations and increases execution workload/duration.</t>
  </si>
  <si>
    <t>Level of application customisation</t>
  </si>
  <si>
    <t>A highly customised-application is likely to be less cloud-ready, requiring refactoring or additional customisation activities before migration and integration.</t>
  </si>
  <si>
    <t>Availability of application support (in-house or 3rd party)</t>
  </si>
  <si>
    <t>If application support is not available, migration risk increases, leading to additional planning and testing considerations.</t>
  </si>
  <si>
    <t>Licensing dependencies</t>
  </si>
  <si>
    <t>Migration is easier where licensing isn’t bound to CPU requirements or to other on-premises hardware.</t>
  </si>
  <si>
    <t>Data movement in/out of cloud</t>
  </si>
  <si>
    <t>Egress costs are an important factor to consider if data is moved out of cloud to elsewhere (on-premises, SaaS, FTP, VDI, etc).</t>
  </si>
  <si>
    <t>Service Background</t>
  </si>
  <si>
    <t>Question</t>
  </si>
  <si>
    <t>Answer / Notes</t>
  </si>
  <si>
    <t>SLA/OLA</t>
  </si>
  <si>
    <t>What is the applications SLA/OLA?</t>
  </si>
  <si>
    <t>Pain points</t>
  </si>
  <si>
    <t>What are the current pain points or issues with the application?</t>
  </si>
  <si>
    <t>Source Code</t>
  </si>
  <si>
    <t>Is there Source code for app available?</t>
  </si>
  <si>
    <t>Application Integrity</t>
  </si>
  <si>
    <t xml:space="preserve">Is the application and corresponding data considered reliable? </t>
  </si>
  <si>
    <t>Service Design</t>
  </si>
  <si>
    <t>Service functionality</t>
  </si>
  <si>
    <t>What is the main function of the application?</t>
  </si>
  <si>
    <t>Architecture</t>
  </si>
  <si>
    <t>Diagrams? Describe the App tiers/layers</t>
  </si>
  <si>
    <t>Technologies that make up the App</t>
  </si>
  <si>
    <t>Example (.net framework 4.5.x, asp.net, SQL version, Os Version, etc…)</t>
  </si>
  <si>
    <t>Does the application require High Availability?</t>
  </si>
  <si>
    <t>Backup Schedule</t>
  </si>
  <si>
    <t xml:space="preserve">Is the App part of an existing backup schedule. </t>
  </si>
  <si>
    <t>Backup Retentions</t>
  </si>
  <si>
    <t xml:space="preserve">Any policies to determine what data is backed up, where it’s kept and how long it’s kept for? </t>
  </si>
  <si>
    <t>Printing Services</t>
  </si>
  <si>
    <t xml:space="preserve">Does application require printing services? </t>
  </si>
  <si>
    <t xml:space="preserve">File Services </t>
  </si>
  <si>
    <t>Does the application require file services?</t>
  </si>
  <si>
    <t xml:space="preserve">Does the App have a DR strategy? </t>
  </si>
  <si>
    <t>RTO and RPO?</t>
  </si>
  <si>
    <t>Latency impact</t>
  </si>
  <si>
    <t>Latency impact on performance</t>
  </si>
  <si>
    <t>Dependencies</t>
  </si>
  <si>
    <t>Internal dependencies</t>
  </si>
  <si>
    <t>What does the application depend on?</t>
  </si>
  <si>
    <t>Other Applications, DNS, AD?</t>
  </si>
  <si>
    <t>External dependencies</t>
  </si>
  <si>
    <t>Other App dependencies</t>
  </si>
  <si>
    <t>How many other applications/clients are accessing the application?</t>
  </si>
  <si>
    <t>Licenses</t>
  </si>
  <si>
    <t>Describe any particular licensing on the application or its components.</t>
  </si>
  <si>
    <t>Users</t>
  </si>
  <si>
    <t>Who are the applications users?</t>
  </si>
  <si>
    <t>How many concurrent users?</t>
  </si>
  <si>
    <t>How many users use the application?</t>
  </si>
  <si>
    <t>Usage profile</t>
  </si>
  <si>
    <t>Describe the application business / usage cycles (e.g. peak utilisation at month-end for financial close)</t>
  </si>
  <si>
    <t>Describe the user/client connectivity to the system</t>
  </si>
  <si>
    <t>Regulatory Requirements</t>
  </si>
  <si>
    <t>Describe the regulatory requirements. Are there any compliance frameworks that the application operates under?</t>
  </si>
  <si>
    <t>Infrastructure and Data</t>
  </si>
  <si>
    <t>Associated Server</t>
  </si>
  <si>
    <t>How many Servers are associated to the application?</t>
  </si>
  <si>
    <t>Operating System</t>
  </si>
  <si>
    <t>Operating Systems associated to the application?</t>
  </si>
  <si>
    <t>Unsupported OS’s</t>
  </si>
  <si>
    <t>Current strategy for applications on unsupported OS’s?</t>
  </si>
  <si>
    <t>Data Storage</t>
  </si>
  <si>
    <t>What file system and storage is the application using?</t>
  </si>
  <si>
    <t>Are there any additional data stores?</t>
  </si>
  <si>
    <t>Local, NAS, SAN, etc…?</t>
  </si>
  <si>
    <t>Data Size</t>
  </si>
  <si>
    <t>Data Requirements for the Application?</t>
  </si>
  <si>
    <t>Database/s</t>
  </si>
  <si>
    <t>Describe the database/s the application is using. Any known features that exclude from Cloud feasibility? Is database part of a Cluster? Is the database shared with other applications?</t>
  </si>
  <si>
    <t>Data Residency</t>
  </si>
  <si>
    <t>Does the application have a region or country specific data residency</t>
  </si>
  <si>
    <t>Data Compliance</t>
  </si>
  <si>
    <t>GDPR data or not</t>
  </si>
  <si>
    <t xml:space="preserve">Data confidentiality requirements (1 PUBLIC, </t>
  </si>
  <si>
    <t>2 INTERNAL, 3 CONFIDENTIAL, 4 STRICTLY CONFIDENTIAL</t>
  </si>
  <si>
    <t>Network Connectivity</t>
  </si>
  <si>
    <t>What are the connectivity requirements?</t>
  </si>
  <si>
    <t>i.e. What sort of connectivity characteristics does the application have e.g. direct client-server, client-server using web protocols, system-to-system connections etc..</t>
  </si>
  <si>
    <t>Outbound Volumes</t>
  </si>
  <si>
    <t>Available stats on outbound volumes for app</t>
  </si>
  <si>
    <t>If flow metrics can be made available</t>
  </si>
  <si>
    <t>Inbound Volumes</t>
  </si>
  <si>
    <t>Available stats on inbound volumes for app</t>
  </si>
  <si>
    <t>IP Addresses</t>
  </si>
  <si>
    <t>Any known IP addresses hardcoded into other applications/system (in-scope and out-of-scope)</t>
  </si>
  <si>
    <t>i.e. Are there any IP-level configurations hard coded into the application? Are DNS names used in the configurations or IP addresses? If yes, which ones in either of the categories and who manages those?</t>
  </si>
  <si>
    <t>DNS</t>
  </si>
  <si>
    <t xml:space="preserve">Do clients connect via DNS? Where is DNS managed? </t>
  </si>
  <si>
    <t>Network Security</t>
  </si>
  <si>
    <t>Network security requirements</t>
  </si>
  <si>
    <t>Identity and Access Management</t>
  </si>
  <si>
    <t>Does the application include SSO, 2FA, MFA requirements?</t>
  </si>
  <si>
    <t>Operations</t>
  </si>
  <si>
    <t>Deployment</t>
  </si>
  <si>
    <t>How is the application currently deployed?</t>
  </si>
  <si>
    <t>Lifecycle</t>
  </si>
  <si>
    <t>Maintenance, releases, Age. Is the application actively developed?</t>
  </si>
  <si>
    <t>Support</t>
  </si>
  <si>
    <t>Who is responsible for the day to day operation of the application?</t>
  </si>
  <si>
    <t>Who supports the application?</t>
  </si>
  <si>
    <t>Outages</t>
  </si>
  <si>
    <t>Planned outages in last 12 months?</t>
  </si>
  <si>
    <t>Unplanned outages in last 12 months?</t>
  </si>
  <si>
    <t>Change control</t>
  </si>
  <si>
    <t>Any specific change controls in place for this application?</t>
  </si>
  <si>
    <t>Support tools</t>
  </si>
  <si>
    <t>Any key support tools in use?</t>
  </si>
  <si>
    <t>Current monitoring solution?</t>
  </si>
  <si>
    <t>Patching</t>
  </si>
  <si>
    <t>Patching Policy (manual, automated)?</t>
  </si>
  <si>
    <t>Schedules</t>
  </si>
  <si>
    <t>Known support and operational outages to consider? Preferable timings for migration?</t>
  </si>
  <si>
    <t>Testing and Cutovers</t>
  </si>
  <si>
    <t>Testing</t>
  </si>
  <si>
    <t>Is there a documented test process? Is the testing automated?</t>
  </si>
  <si>
    <t>Test Cycle</t>
  </si>
  <si>
    <t>Is the application tested in all environments before any changes pushed to Prod?</t>
  </si>
  <si>
    <t>Types of Testing</t>
  </si>
  <si>
    <t>Connectivity, Functional, Performance, Acceptance, Sign off?</t>
  </si>
  <si>
    <t>Deployment Schedule</t>
  </si>
  <si>
    <t>Are applications are tested in regular intervals?</t>
  </si>
  <si>
    <t xml:space="preserve">Communication </t>
  </si>
  <si>
    <t>How are changes to applications communicated?</t>
  </si>
  <si>
    <t>Downtime limits/requirements</t>
  </si>
  <si>
    <t>Permitted downtime for App</t>
  </si>
  <si>
    <t>Impact</t>
  </si>
  <si>
    <t>Impact for Application failure</t>
  </si>
  <si>
    <t>Change Freeze</t>
  </si>
  <si>
    <t>Are there known service change freeze periods throughout the year?</t>
  </si>
  <si>
    <t>Security Management</t>
  </si>
  <si>
    <t>Do you have an Information Security Management program? Do you have a dedicated Information Security Management  team?</t>
  </si>
  <si>
    <t>Regulations and Governance</t>
  </si>
  <si>
    <t xml:space="preserve">Are you required to follow any specific regulation(s) (GDPR, NIS2, etc.)  or Security Governance standard(s) (ISO27001, CSA-Star)? </t>
  </si>
  <si>
    <t>Security framework and Policies</t>
  </si>
  <si>
    <t>CurreClient compliance requirements? Current of future certification goals?</t>
  </si>
  <si>
    <t>Security tooling</t>
  </si>
  <si>
    <t>Are you using CSP provided tooling and/or 3rd party tools?</t>
  </si>
  <si>
    <t>Policies, Strategy and Roadmap</t>
  </si>
  <si>
    <t>What are your security policies, strategy and roadmap (current/future)? How is it implemented?</t>
  </si>
  <si>
    <t>Any recent security related incidents of concern?</t>
  </si>
  <si>
    <t>Auditing</t>
  </si>
  <si>
    <t xml:space="preserve">Has your organisation ever been security audited? Are you able to share results?  Other security assessments conducted on assets in scope for migration? </t>
  </si>
  <si>
    <t>In-House capabilities</t>
  </si>
  <si>
    <t>Do you have an individual or team with Cloud Security skills and knowledge? Will they be available for discussion during assessment?</t>
  </si>
  <si>
    <t>Specific requirements</t>
  </si>
  <si>
    <t>Any other specific security requirements or concerns for upcoming migration?</t>
  </si>
  <si>
    <t>Identity Access and Management Practices</t>
  </si>
  <si>
    <t>IAM Solution</t>
  </si>
  <si>
    <t xml:space="preserve">Centralised IAM Solution? SIEM integration? </t>
  </si>
  <si>
    <t>PAM Solution</t>
  </si>
  <si>
    <t>Centralised PAM solution? SIEM integration?</t>
  </si>
  <si>
    <t>Directory Services</t>
  </si>
  <si>
    <t xml:space="preserve">What directory services do you utilise? (AD, DNS, Azure, GCP, AWS, etc…). Structure? User creations? </t>
  </si>
  <si>
    <t>Authentication</t>
  </si>
  <si>
    <t xml:space="preserve">idP for authentication? SSO, MFA, 2FA? Service provider initiated? </t>
  </si>
  <si>
    <t>Access Management</t>
  </si>
  <si>
    <t xml:space="preserve">New joiners, movers, leavers access request process? Attribute-based, role-based access, time-based access? </t>
  </si>
  <si>
    <t>Access Rights</t>
  </si>
  <si>
    <t xml:space="preserve">Do you follow Confidentiality-Integrity-Availability model? Least privileged model? </t>
  </si>
  <si>
    <t>Password Management</t>
  </si>
  <si>
    <t>Password policies and complexity requirements, Password solutions, Password Managers?</t>
  </si>
  <si>
    <t>Governance</t>
  </si>
  <si>
    <t>Reporting tools, Collect IAM data, retention policies, audit trail, reconciliation processes?</t>
  </si>
  <si>
    <t xml:space="preserve">People Management </t>
  </si>
  <si>
    <t>Cloud awareness</t>
  </si>
  <si>
    <t>Are there any road blockers for adopting new technology?</t>
  </si>
  <si>
    <t>What is the general attitude towards cloud?</t>
  </si>
  <si>
    <t>Do stakeholders outside of IT understand enough about the cloud today? Have you arranged cloud related info sessions or trainings (if yes, for whom)?</t>
  </si>
  <si>
    <t>Change readiness &amp; past changes</t>
  </si>
  <si>
    <t>Is change encouraged by the organisation?</t>
  </si>
  <si>
    <t>How did the last IT related change go?</t>
  </si>
  <si>
    <t>Leadership commitment</t>
  </si>
  <si>
    <t>Do the leaders share a common vision and understanding of this change?</t>
  </si>
  <si>
    <t>Do the leaders understand and respect each other and follow the same vision and strategy?</t>
  </si>
  <si>
    <t>Leading people change</t>
  </si>
  <si>
    <t>Do managers have required skills to lead and support people related changes?</t>
  </si>
  <si>
    <t>Is a cloud change and change in general supported by your current management style?</t>
  </si>
  <si>
    <t>Are people / teams allowed sufficient time to implement people related changes?</t>
  </si>
  <si>
    <t xml:space="preserve">Communities or networks </t>
  </si>
  <si>
    <t xml:space="preserve">Do you have in your organisation communities or networks of people  that can support in implementation of an IT change? What is the name of this community or network? Does the community /network have members from all units / teams? </t>
  </si>
  <si>
    <t>Strategy</t>
  </si>
  <si>
    <t>Are there channels in the organisation for raising concerns and to give feedback?</t>
  </si>
  <si>
    <t>Is it clear what this change will mean in practice and how it will impact the organisation?</t>
  </si>
  <si>
    <t>How do you measure success in your organization?</t>
  </si>
  <si>
    <t>What are your organisations key goals and KPIs?</t>
  </si>
  <si>
    <t>People Capabilities and Skills</t>
  </si>
  <si>
    <t>Link to business</t>
  </si>
  <si>
    <t>How do your IT capabilities link to the benefit of delivering business results?</t>
  </si>
  <si>
    <t>How do you align with others on your technology choices?</t>
  </si>
  <si>
    <t>Is cost saving a top driver or not?</t>
  </si>
  <si>
    <t>Capabilities</t>
  </si>
  <si>
    <t>Have you mapped your current capabilities? Do you have an understanding of needed capabilities when it comes to cloud? Are the roles and responsibilities clearly defined?</t>
  </si>
  <si>
    <t>Which digital capabilities could change / enhance the way you work in the future (eg AI, automation..)?</t>
  </si>
  <si>
    <t>Cloud skills</t>
  </si>
  <si>
    <t xml:space="preserve">Do you have knowledge of peoples current cloud skill levels and gap? Do you have individual development plans annually or learning / career paths (also for cloud related roles)? Have you arranged cloud trainings? Do you encourage certification? Are there learning related incentives? </t>
  </si>
  <si>
    <t>Learning environments</t>
  </si>
  <si>
    <t>Does the organisation have a Learning Management System (LMS)?</t>
  </si>
  <si>
    <t>Can people take online courses or is only classroom (face2face)  learning allowed?</t>
  </si>
  <si>
    <t>Way of working</t>
  </si>
  <si>
    <t>Has the organisation adopted Agile way of working or SAFE or DevOps? Are all business units / teams working according to the same principles?</t>
  </si>
  <si>
    <t>Factors</t>
  </si>
  <si>
    <t>S</t>
  </si>
  <si>
    <t>M</t>
  </si>
  <si>
    <t>L</t>
  </si>
  <si>
    <t>Time and Effort</t>
  </si>
  <si>
    <t>3-4 weeks</t>
  </si>
  <si>
    <t>4-8 weeks</t>
  </si>
  <si>
    <t>8-12 weeks</t>
  </si>
  <si>
    <t xml:space="preserve">Servers </t>
  </si>
  <si>
    <t>1-100</t>
  </si>
  <si>
    <t>101-999</t>
  </si>
  <si>
    <t>1000+</t>
  </si>
  <si>
    <t>Applications</t>
  </si>
  <si>
    <t>1-50</t>
  </si>
  <si>
    <t>51-200</t>
  </si>
  <si>
    <t>200+</t>
  </si>
  <si>
    <t xml:space="preserve">Security </t>
  </si>
  <si>
    <t>Light-touch current security state assessment against chosen security framework</t>
  </si>
  <si>
    <t>Current security state assessment AND Translation of security controls AND Frameworks to Cloud Infrastructure</t>
  </si>
  <si>
    <t>Current security state assessment AND Translation of security controls AND Frameworks to Cloud Infrastructure AND creation of cloud security roadmap</t>
  </si>
  <si>
    <t>Network</t>
  </si>
  <si>
    <t>Single Hyperscaler
1 Region
1-50 VNets/VPCs</t>
  </si>
  <si>
    <t>Single Hyperscaler
2-3 Regions
50-100 VNets/VPCs</t>
  </si>
  <si>
    <t>Multiple Hyperscalers
3+ Regions
100+ VNets/VPCs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</si>
</sst>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8">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10"/>
      <color rgb="FF000000"/>
      <name val="Calibri"/>
      <family val="2"/>
      <scheme val="minor"/>
    </font>
    <font>
      <sz val="10"/>
      <color rgb="FF161632"/>
      <name val="Calibri"/>
      <family val="2"/>
      <scheme val="minor"/>
    </font>
    <font>
      <b/>
      <sz val="10"/>
      <color rgb="FF161632"/>
      <name val="Calibri"/>
      <family val="2"/>
      <scheme val="minor"/>
    </font>
    <font>
      <b/>
      <sz val="10"/>
      <color rgb="FFFFFFFF"/>
      <name val="Calibri"/>
      <family val="2"/>
      <scheme val="minor"/>
    </font>
    <font>
      <b/>
      <sz val="11"/>
      <color rgb="FFFFFFFF"/>
      <name val="Calibri"/>
      <family val="2"/>
      <scheme val="minor"/>
    </font>
    <font>
      <b/>
      <sz val="14"/>
      <color theme="1"/>
      <name val="Calibri"/>
      <family val="2"/>
      <scheme val="minor"/>
    </font>
    <font>
      <b/>
      <sz val="14"/>
      <color rgb="FF161632"/>
      <name val="Calibri"/>
      <family val="2"/>
      <scheme val="minor"/>
    </font>
    <font>
      <sz val="11"/>
      <name val="Calibri"/>
      <family val="2"/>
      <scheme val="minor"/>
    </font>
    <font>
      <sz val="11"/>
      <color rgb="FF000000"/>
      <name val="Calibri"/>
      <family val="2"/>
      <scheme val="minor"/>
    </font>
    <font>
      <b/>
      <sz val="11"/>
      <color rgb="FFFFFFFF"/>
      <name val="Arial"/>
      <family val="2"/>
    </font>
    <font>
      <b/>
      <sz val="11"/>
      <color rgb="FF000000"/>
      <name val="Arial"/>
      <family val="2"/>
    </font>
    <font>
      <sz val="10"/>
      <color rgb="FF000000"/>
      <name val="Arial"/>
      <family val="2"/>
    </font>
    <font>
      <sz val="10"/>
      <color rgb="FF000000"/>
      <name val="MS Gothic"/>
      <family val="3"/>
    </font>
    <font>
      <i/>
      <sz val="10"/>
      <color rgb="FF000000"/>
      <name val="Arial"/>
      <family val="2"/>
    </font>
    <font>
      <sz val="10"/>
      <color rgb="FFFCFBFA"/>
      <name val="Calibri"/>
      <family val="2"/>
      <scheme val="minor"/>
    </font>
    <font>
      <b/>
      <sz val="10"/>
      <color theme="1"/>
      <name val="Calibri"/>
      <family val="2"/>
    </font>
    <font>
      <sz val="10"/>
      <color theme="1"/>
      <name val="Calibri"/>
      <family val="2"/>
    </font>
    <font>
      <b/>
      <i/>
      <sz val="10"/>
      <color theme="1"/>
      <name val="Calibri"/>
      <family val="2"/>
    </font>
    <font>
      <sz val="11"/>
      <color theme="1"/>
      <name val="Calibri"/>
      <family val="2"/>
    </font>
    <font>
      <sz val="10"/>
      <color rgb="FF333333"/>
      <name val="Calibri"/>
      <family val="2"/>
    </font>
    <font>
      <b/>
      <sz val="10"/>
      <color rgb="FFE69138"/>
      <name val="Calibri"/>
      <family val="2"/>
      <scheme val="minor"/>
    </font>
    <font>
      <b/>
      <sz val="10"/>
      <color theme="1"/>
      <name val="Calibri"/>
      <family val="2"/>
      <scheme val="minor"/>
    </font>
    <font>
      <b/>
      <i/>
      <sz val="10"/>
      <color theme="1"/>
      <name val="Calibri"/>
      <family val="2"/>
      <scheme val="minor"/>
    </font>
    <font>
      <b/>
      <sz val="10"/>
      <color rgb="FF1F1F1F"/>
      <name val="Calibri"/>
      <family val="2"/>
      <scheme val="minor"/>
    </font>
    <font>
      <sz val="10"/>
      <color rgb="FF1F1F1F"/>
      <name val="Calibri"/>
      <family val="2"/>
      <scheme val="minor"/>
    </font>
    <font>
      <b/>
      <sz val="10"/>
      <color theme="5"/>
      <name val="Calibri"/>
      <family val="2"/>
      <scheme val="minor"/>
    </font>
    <font>
      <b/>
      <i/>
      <sz val="14"/>
      <color theme="1"/>
      <name val="Calibri"/>
      <family val="2"/>
      <scheme val="minor"/>
    </font>
    <font>
      <b/>
      <i/>
      <sz val="16"/>
      <color theme="1"/>
      <name val="Calibri"/>
      <family val="2"/>
      <scheme val="minor"/>
    </font>
    <font>
      <b/>
      <sz val="12"/>
      <color theme="1"/>
      <name val="Calibri"/>
      <family val="2"/>
      <scheme val="minor"/>
    </font>
    <font>
      <sz val="9"/>
      <color indexed="81"/>
      <name val="Tahoma"/>
      <family val="2"/>
    </font>
    <font>
      <sz val="14"/>
      <color indexed="81"/>
      <name val="Calibri"/>
      <family val="2"/>
      <scheme val="minor"/>
    </font>
    <font>
      <sz val="14"/>
      <color theme="1"/>
      <name val="Calibri"/>
      <family val="2"/>
      <scheme val="minor"/>
    </font>
    <font>
      <b/>
      <sz val="12"/>
      <color theme="1"/>
      <name val="Calibri"/>
      <family val="2"/>
    </font>
    <font>
      <sz val="12"/>
      <name val="Calibri"/>
      <family val="2"/>
      <scheme val="minor"/>
    </font>
    <font>
      <sz val="12"/>
      <color rgb="FFFF2837"/>
      <name val="Calibri"/>
      <family val="2"/>
      <scheme val="minor"/>
    </font>
    <font>
      <b/>
      <sz val="12"/>
      <color rgb="FF161632"/>
      <name val="Calibri"/>
      <family val="2"/>
      <scheme val="minor"/>
    </font>
    <font>
      <sz val="12"/>
      <color rgb="FF161632"/>
      <name val="Calibri"/>
      <family val="2"/>
      <scheme val="minor"/>
    </font>
    <font>
      <sz val="12"/>
      <color indexed="81"/>
      <name val="Calibri"/>
      <family val="2"/>
      <scheme val="minor"/>
    </font>
    <font>
      <sz val="11"/>
      <name val="Calibri"/>
      <family val="2"/>
    </font>
    <font>
      <b/>
      <sz val="10"/>
      <color rgb="FFE69138"/>
      <name val="Calibri"/>
      <family val="2"/>
    </font>
    <font>
      <b/>
      <i/>
      <sz val="14"/>
      <color theme="1"/>
      <name val="Calibri"/>
      <family val="2"/>
    </font>
    <font>
      <b/>
      <sz val="12"/>
      <name val="Calibri"/>
      <family val="2"/>
      <scheme val="minor"/>
    </font>
    <font>
      <sz val="12"/>
      <color rgb="FFFF0000"/>
      <name val="Calibri"/>
      <family val="2"/>
      <scheme val="minor"/>
    </font>
  </fonts>
  <fills count="27">
    <fill>
      <patternFill patternType="none"/>
    </fill>
    <fill>
      <patternFill patternType="gray125"/>
    </fill>
    <fill>
      <patternFill patternType="solid">
        <fgColor rgb="FFF2F2F2"/>
        <bgColor indexed="64"/>
      </patternFill>
    </fill>
    <fill>
      <patternFill patternType="solid">
        <fgColor rgb="FFCEEBF5"/>
        <bgColor indexed="64"/>
      </patternFill>
    </fill>
    <fill>
      <patternFill patternType="solid">
        <fgColor rgb="FF161632"/>
        <bgColor indexed="64"/>
      </patternFill>
    </fill>
    <fill>
      <patternFill patternType="solid">
        <fgColor rgb="FF4F81BD"/>
        <bgColor rgb="FF4F81BD"/>
      </patternFill>
    </fill>
    <fill>
      <patternFill patternType="solid">
        <fgColor theme="9" tint="0.79998168889431442"/>
        <bgColor indexed="64"/>
      </patternFill>
    </fill>
    <fill>
      <patternFill patternType="solid">
        <fgColor theme="5" tint="0.79998168889431442"/>
        <bgColor rgb="FFFEF2CB"/>
      </patternFill>
    </fill>
    <fill>
      <patternFill patternType="solid">
        <fgColor theme="9" tint="0.39997558519241921"/>
        <bgColor indexed="64"/>
      </patternFill>
    </fill>
    <fill>
      <patternFill patternType="solid">
        <fgColor theme="8" tint="0.79998168889431442"/>
        <bgColor rgb="FFFEF2CB"/>
      </patternFill>
    </fill>
    <fill>
      <patternFill patternType="solid">
        <fgColor theme="5" tint="0.39997558519241921"/>
        <bgColor rgb="FFFEF2CB"/>
      </patternFill>
    </fill>
    <fill>
      <patternFill patternType="solid">
        <fgColor theme="8"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rgb="FF000000"/>
        <bgColor indexed="64"/>
      </patternFill>
    </fill>
    <fill>
      <patternFill patternType="solid">
        <fgColor rgb="FFD9D9D9"/>
        <bgColor indexed="64"/>
      </patternFill>
    </fill>
    <fill>
      <patternFill patternType="solid">
        <fgColor rgb="FFFFFFFF"/>
        <bgColor indexed="64"/>
      </patternFill>
    </fill>
    <fill>
      <patternFill patternType="solid">
        <fgColor rgb="FF9FC5E8"/>
        <bgColor rgb="FF9FC5E8"/>
      </patternFill>
    </fill>
    <fill>
      <patternFill patternType="solid">
        <fgColor theme="0"/>
        <bgColor theme="0"/>
      </patternFill>
    </fill>
    <fill>
      <patternFill patternType="solid">
        <fgColor rgb="FFFFFFFF"/>
        <bgColor rgb="FFFFFFFF"/>
      </patternFill>
    </fill>
    <fill>
      <patternFill patternType="solid">
        <fgColor rgb="FFFFE599"/>
        <bgColor rgb="FFFFE599"/>
      </patternFill>
    </fill>
    <fill>
      <patternFill patternType="solid">
        <fgColor rgb="FFF6B26B"/>
        <bgColor rgb="FFF6B26B"/>
      </patternFill>
    </fill>
    <fill>
      <patternFill patternType="solid">
        <fgColor rgb="FF93C47D"/>
        <bgColor rgb="FF93C47D"/>
      </patternFill>
    </fill>
    <fill>
      <patternFill patternType="solid">
        <fgColor rgb="FFDEEAF6"/>
        <bgColor rgb="FFDEEAF6"/>
      </patternFill>
    </fill>
  </fills>
  <borders count="64">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right style="thin">
        <color indexed="64"/>
      </right>
      <top style="thin">
        <color indexed="64"/>
      </top>
      <bottom style="thin">
        <color indexed="64"/>
      </bottom>
      <diagonal/>
    </border>
    <border>
      <left style="thick">
        <color rgb="FF000000"/>
      </left>
      <right style="thin">
        <color rgb="FF000000"/>
      </right>
      <top style="thin">
        <color rgb="FF000000"/>
      </top>
      <bottom style="thin">
        <color rgb="FF000000"/>
      </bottom>
      <diagonal/>
    </border>
    <border>
      <left style="thick">
        <color rgb="FF000000"/>
      </left>
      <right/>
      <top/>
      <bottom/>
      <diagonal/>
    </border>
    <border>
      <left style="thick">
        <color rgb="FF000000"/>
      </left>
      <right style="thin">
        <color indexed="64"/>
      </right>
      <top style="thin">
        <color indexed="64"/>
      </top>
      <bottom style="thin">
        <color indexed="64"/>
      </bottom>
      <diagonal/>
    </border>
    <border>
      <left style="thin">
        <color indexed="64"/>
      </left>
      <right style="thick">
        <color rgb="FF000000"/>
      </right>
      <top style="thin">
        <color indexed="64"/>
      </top>
      <bottom style="thin">
        <color indexed="64"/>
      </bottom>
      <diagonal/>
    </border>
    <border>
      <left/>
      <right style="thick">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ck">
        <color rgb="FF000000"/>
      </left>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auto="1"/>
      </left>
      <right/>
      <top style="thin">
        <color auto="1"/>
      </top>
      <bottom/>
      <diagonal/>
    </border>
    <border>
      <left style="thin">
        <color auto="1"/>
      </left>
      <right/>
      <top/>
      <bottom/>
      <diagonal/>
    </border>
    <border>
      <left/>
      <right/>
      <top style="thin">
        <color auto="1"/>
      </top>
      <bottom/>
      <diagonal/>
    </border>
    <border>
      <left style="thick">
        <color rgb="FF000000"/>
      </left>
      <right style="thin">
        <color rgb="FF000000"/>
      </right>
      <top/>
      <bottom style="thin">
        <color rgb="FF000000"/>
      </bottom>
      <diagonal/>
    </border>
    <border>
      <left style="thin">
        <color indexed="64"/>
      </left>
      <right style="thick">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theme="1"/>
      </left>
      <right style="thin">
        <color theme="1"/>
      </right>
      <top style="thin">
        <color theme="1"/>
      </top>
      <bottom/>
      <diagonal/>
    </border>
    <border>
      <left style="thin">
        <color theme="1"/>
      </left>
      <right style="thin">
        <color theme="1"/>
      </right>
      <top style="thick">
        <color theme="1"/>
      </top>
      <bottom style="thin">
        <color theme="1"/>
      </bottom>
      <diagonal/>
    </border>
    <border>
      <left style="thin">
        <color theme="1"/>
      </left>
      <right style="thin">
        <color theme="1"/>
      </right>
      <top style="thin">
        <color theme="1"/>
      </top>
      <bottom style="thick">
        <color theme="1"/>
      </bottom>
      <diagonal/>
    </border>
    <border>
      <left style="thin">
        <color theme="1"/>
      </left>
      <right style="thin">
        <color indexed="64"/>
      </right>
      <top style="thick">
        <color theme="1"/>
      </top>
      <bottom style="thin">
        <color theme="1"/>
      </bottom>
      <diagonal/>
    </border>
    <border>
      <left style="thin">
        <color indexed="64"/>
      </left>
      <right style="thin">
        <color indexed="64"/>
      </right>
      <top style="thick">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theme="1"/>
      </left>
      <right style="thin">
        <color indexed="64"/>
      </right>
      <top style="thin">
        <color theme="1"/>
      </top>
      <bottom style="thick">
        <color theme="1"/>
      </bottom>
      <diagonal/>
    </border>
    <border>
      <left style="thin">
        <color indexed="64"/>
      </left>
      <right style="thin">
        <color indexed="64"/>
      </right>
      <top style="thin">
        <color theme="1"/>
      </top>
      <bottom style="thick">
        <color theme="1"/>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right style="thin">
        <color indexed="64"/>
      </right>
      <top style="thin">
        <color indexed="64"/>
      </top>
      <bottom style="thin">
        <color rgb="FF000000"/>
      </bottom>
      <diagonal/>
    </border>
  </borders>
  <cellStyleXfs count="3">
    <xf numFmtId="0" fontId="0" fillId="0" borderId="0"/>
    <xf numFmtId="0" fontId="3" fillId="0" borderId="0"/>
    <xf numFmtId="0" fontId="2" fillId="0" borderId="0"/>
  </cellStyleXfs>
  <cellXfs count="251">
    <xf numFmtId="0" fontId="0" fillId="0" borderId="0" xfId="0"/>
    <xf numFmtId="0" fontId="8" fillId="4" borderId="1" xfId="0" applyFont="1" applyFill="1" applyBorder="1" applyAlignment="1">
      <alignment horizontal="center" vertical="center" wrapText="1" readingOrder="1"/>
    </xf>
    <xf numFmtId="0" fontId="8" fillId="4" borderId="2" xfId="0" applyFont="1" applyFill="1" applyBorder="1" applyAlignment="1">
      <alignment horizontal="center" vertical="center" wrapText="1" readingOrder="1"/>
    </xf>
    <xf numFmtId="0" fontId="0" fillId="0" borderId="0" xfId="0" applyAlignment="1">
      <alignment vertical="top"/>
    </xf>
    <xf numFmtId="0" fontId="0" fillId="0" borderId="0" xfId="0" applyAlignment="1">
      <alignment vertical="top" wrapText="1"/>
    </xf>
    <xf numFmtId="0" fontId="4" fillId="0" borderId="0" xfId="0" applyFont="1" applyAlignment="1">
      <alignment vertical="top" wrapText="1"/>
    </xf>
    <xf numFmtId="0" fontId="4" fillId="0" borderId="0" xfId="0" applyFont="1" applyAlignment="1">
      <alignment vertical="top"/>
    </xf>
    <xf numFmtId="0" fontId="9" fillId="5" borderId="3" xfId="1" applyFont="1" applyFill="1" applyBorder="1" applyAlignment="1">
      <alignment horizontal="center" wrapText="1"/>
    </xf>
    <xf numFmtId="0" fontId="9" fillId="5" borderId="3" xfId="1" applyFont="1" applyFill="1" applyBorder="1" applyAlignment="1">
      <alignment wrapText="1"/>
    </xf>
    <xf numFmtId="0" fontId="10" fillId="6" borderId="4" xfId="1" applyFont="1" applyFill="1" applyBorder="1" applyAlignment="1">
      <alignment horizontal="center"/>
    </xf>
    <xf numFmtId="0" fontId="11" fillId="7" borderId="5" xfId="1" applyFont="1" applyFill="1" applyBorder="1" applyAlignment="1">
      <alignment horizontal="center" wrapText="1"/>
    </xf>
    <xf numFmtId="0" fontId="10" fillId="8" borderId="5" xfId="1" applyFont="1" applyFill="1" applyBorder="1" applyAlignment="1">
      <alignment horizontal="center" wrapText="1"/>
    </xf>
    <xf numFmtId="0" fontId="11" fillId="9" borderId="5" xfId="1" applyFont="1" applyFill="1" applyBorder="1" applyAlignment="1">
      <alignment horizontal="center" wrapText="1"/>
    </xf>
    <xf numFmtId="0" fontId="11" fillId="10" borderId="5" xfId="1" applyFont="1" applyFill="1" applyBorder="1" applyAlignment="1">
      <alignment horizontal="center" wrapText="1"/>
    </xf>
    <xf numFmtId="0" fontId="10" fillId="11" borderId="5" xfId="1" applyFont="1" applyFill="1" applyBorder="1" applyAlignment="1">
      <alignment horizontal="center"/>
    </xf>
    <xf numFmtId="0" fontId="10" fillId="11" borderId="5" xfId="1" applyFont="1" applyFill="1" applyBorder="1" applyAlignment="1">
      <alignment horizontal="center" wrapText="1"/>
    </xf>
    <xf numFmtId="0" fontId="10" fillId="12" borderId="5" xfId="1" applyFont="1" applyFill="1" applyBorder="1" applyAlignment="1">
      <alignment horizontal="center" wrapText="1"/>
    </xf>
    <xf numFmtId="0" fontId="10" fillId="13" borderId="6" xfId="1" applyFont="1" applyFill="1" applyBorder="1" applyAlignment="1">
      <alignment horizontal="center"/>
    </xf>
    <xf numFmtId="0" fontId="3" fillId="0" borderId="0" xfId="1"/>
    <xf numFmtId="0" fontId="3" fillId="0" borderId="9" xfId="1" applyBorder="1" applyAlignment="1">
      <alignment vertical="center" wrapText="1"/>
    </xf>
    <xf numFmtId="0" fontId="3" fillId="0" borderId="11" xfId="1" applyBorder="1" applyAlignment="1">
      <alignment vertical="center" wrapText="1"/>
    </xf>
    <xf numFmtId="0" fontId="3" fillId="0" borderId="14" xfId="1" applyBorder="1" applyAlignment="1">
      <alignment vertical="center" wrapText="1"/>
    </xf>
    <xf numFmtId="0" fontId="15" fillId="18" borderId="17" xfId="1" applyFont="1" applyFill="1" applyBorder="1" applyAlignment="1">
      <alignment vertical="center" wrapText="1"/>
    </xf>
    <xf numFmtId="0" fontId="16" fillId="19" borderId="18" xfId="1" applyFont="1" applyFill="1" applyBorder="1" applyAlignment="1">
      <alignment vertical="center" wrapText="1"/>
    </xf>
    <xf numFmtId="0" fontId="17" fillId="19" borderId="20" xfId="1" applyFont="1" applyFill="1" applyBorder="1" applyAlignment="1">
      <alignment vertical="center" wrapText="1"/>
    </xf>
    <xf numFmtId="0" fontId="17" fillId="19" borderId="18" xfId="1" applyFont="1" applyFill="1" applyBorder="1" applyAlignment="1">
      <alignment vertical="center" wrapText="1"/>
    </xf>
    <xf numFmtId="0" fontId="16" fillId="19" borderId="20" xfId="1" applyFont="1" applyFill="1" applyBorder="1" applyAlignment="1">
      <alignment vertical="center" wrapText="1"/>
    </xf>
    <xf numFmtId="0" fontId="18" fillId="19" borderId="18" xfId="1" applyFont="1" applyFill="1" applyBorder="1" applyAlignment="1">
      <alignment vertical="center" wrapText="1"/>
    </xf>
    <xf numFmtId="0" fontId="19" fillId="4" borderId="22" xfId="0" applyFont="1" applyFill="1" applyBorder="1" applyAlignment="1">
      <alignment horizontal="left" vertical="center" wrapText="1"/>
    </xf>
    <xf numFmtId="0" fontId="19" fillId="4" borderId="16" xfId="0" applyFont="1" applyFill="1" applyBorder="1" applyAlignment="1">
      <alignment horizontal="left" vertical="center" wrapText="1"/>
    </xf>
    <xf numFmtId="0" fontId="4" fillId="0" borderId="0" xfId="0" applyFont="1"/>
    <xf numFmtId="0" fontId="5" fillId="2" borderId="2" xfId="0" applyFont="1" applyFill="1" applyBorder="1" applyAlignment="1">
      <alignment horizontal="left" vertical="top" wrapText="1" readingOrder="1"/>
    </xf>
    <xf numFmtId="0" fontId="7" fillId="3" borderId="1" xfId="0" applyFont="1" applyFill="1" applyBorder="1" applyAlignment="1">
      <alignment horizontal="left" vertical="top" wrapText="1" readingOrder="1"/>
    </xf>
    <xf numFmtId="0" fontId="5" fillId="2" borderId="1" xfId="0" applyFont="1" applyFill="1" applyBorder="1" applyAlignment="1">
      <alignment horizontal="left" vertical="top" wrapText="1" readingOrder="1"/>
    </xf>
    <xf numFmtId="49" fontId="5" fillId="2" borderId="1" xfId="0" applyNumberFormat="1" applyFont="1" applyFill="1" applyBorder="1" applyAlignment="1">
      <alignment horizontal="center" vertical="top" wrapText="1" readingOrder="1"/>
    </xf>
    <xf numFmtId="0" fontId="21" fillId="0" borderId="25" xfId="0" applyFont="1" applyBorder="1" applyAlignment="1">
      <alignment horizontal="center" wrapText="1"/>
    </xf>
    <xf numFmtId="0" fontId="21" fillId="0" borderId="0" xfId="2" applyFont="1"/>
    <xf numFmtId="0" fontId="22" fillId="0" borderId="0" xfId="2" applyFont="1" applyAlignment="1">
      <alignment wrapText="1"/>
    </xf>
    <xf numFmtId="0" fontId="21" fillId="0" borderId="0" xfId="2" applyFont="1" applyAlignment="1">
      <alignment wrapText="1"/>
    </xf>
    <xf numFmtId="0" fontId="20" fillId="0" borderId="0" xfId="2" applyFont="1" applyAlignment="1">
      <alignment wrapText="1"/>
    </xf>
    <xf numFmtId="0" fontId="2" fillId="0" borderId="0" xfId="2"/>
    <xf numFmtId="0" fontId="23" fillId="0" borderId="0" xfId="2" applyFont="1"/>
    <xf numFmtId="0" fontId="21" fillId="0" borderId="0" xfId="2" applyFont="1" applyAlignment="1">
      <alignment horizontal="center" wrapText="1"/>
    </xf>
    <xf numFmtId="49" fontId="21" fillId="0" borderId="0" xfId="2" applyNumberFormat="1" applyFont="1" applyAlignment="1">
      <alignment wrapText="1"/>
    </xf>
    <xf numFmtId="0" fontId="24" fillId="0" borderId="0" xfId="2" applyFont="1" applyAlignment="1">
      <alignment wrapText="1"/>
    </xf>
    <xf numFmtId="0" fontId="23" fillId="0" borderId="0" xfId="2" applyFont="1" applyAlignment="1">
      <alignment horizontal="center"/>
    </xf>
    <xf numFmtId="0" fontId="21" fillId="0" borderId="29" xfId="0" applyFont="1" applyBorder="1" applyAlignment="1">
      <alignment horizontal="center" wrapText="1"/>
    </xf>
    <xf numFmtId="0" fontId="23" fillId="0" borderId="0" xfId="0" applyFont="1" applyAlignment="1">
      <alignment vertical="top"/>
    </xf>
    <xf numFmtId="0" fontId="21" fillId="0" borderId="30" xfId="0" applyFont="1" applyBorder="1" applyAlignment="1">
      <alignment horizontal="center" wrapText="1"/>
    </xf>
    <xf numFmtId="0" fontId="21" fillId="0" borderId="33" xfId="0" applyFont="1" applyBorder="1" applyAlignment="1">
      <alignment horizontal="center" wrapText="1"/>
    </xf>
    <xf numFmtId="0" fontId="21" fillId="0" borderId="37" xfId="0" applyFont="1" applyBorder="1" applyAlignment="1">
      <alignment horizontal="center" wrapText="1"/>
    </xf>
    <xf numFmtId="0" fontId="25" fillId="0" borderId="0" xfId="2" applyFont="1" applyAlignment="1">
      <alignment wrapText="1"/>
    </xf>
    <xf numFmtId="0" fontId="25" fillId="0" borderId="0" xfId="2" applyFont="1" applyAlignment="1">
      <alignment horizontal="center" wrapText="1"/>
    </xf>
    <xf numFmtId="0" fontId="26" fillId="0" borderId="0" xfId="2" applyFont="1" applyAlignment="1">
      <alignment horizontal="center" wrapText="1"/>
    </xf>
    <xf numFmtId="0" fontId="4" fillId="0" borderId="0" xfId="2" applyFont="1" applyAlignment="1">
      <alignment wrapText="1"/>
    </xf>
    <xf numFmtId="0" fontId="27" fillId="0" borderId="0" xfId="2" applyFont="1" applyAlignment="1">
      <alignment wrapText="1"/>
    </xf>
    <xf numFmtId="0" fontId="26" fillId="0" borderId="0" xfId="2" applyFont="1" applyAlignment="1">
      <alignment wrapText="1"/>
    </xf>
    <xf numFmtId="0" fontId="4" fillId="0" borderId="0" xfId="2" applyFont="1"/>
    <xf numFmtId="0" fontId="29" fillId="22" borderId="0" xfId="2" applyFont="1" applyFill="1"/>
    <xf numFmtId="0" fontId="25" fillId="0" borderId="0" xfId="0" applyFont="1" applyAlignment="1">
      <alignment vertical="top" wrapText="1"/>
    </xf>
    <xf numFmtId="0" fontId="27" fillId="0" borderId="0" xfId="0" applyFont="1" applyAlignment="1">
      <alignment vertical="top" wrapText="1"/>
    </xf>
    <xf numFmtId="0" fontId="26" fillId="0" borderId="0" xfId="0" applyFont="1" applyAlignment="1">
      <alignment vertical="top" wrapText="1"/>
    </xf>
    <xf numFmtId="0" fontId="31" fillId="13" borderId="0" xfId="0" applyFont="1" applyFill="1" applyAlignment="1">
      <alignment vertical="top" wrapText="1"/>
    </xf>
    <xf numFmtId="0" fontId="26" fillId="13" borderId="0" xfId="0" applyFont="1" applyFill="1" applyAlignment="1">
      <alignment vertical="top" wrapText="1"/>
    </xf>
    <xf numFmtId="0" fontId="4" fillId="13" borderId="0" xfId="0" applyFont="1" applyFill="1" applyAlignment="1">
      <alignment vertical="top" wrapText="1"/>
    </xf>
    <xf numFmtId="0" fontId="31" fillId="13" borderId="0" xfId="2" applyFont="1" applyFill="1" applyAlignment="1">
      <alignment wrapText="1"/>
    </xf>
    <xf numFmtId="0" fontId="26" fillId="13" borderId="0" xfId="2" applyFont="1" applyFill="1" applyAlignment="1">
      <alignment horizontal="center" wrapText="1"/>
    </xf>
    <xf numFmtId="0" fontId="4" fillId="13" borderId="0" xfId="2" applyFont="1" applyFill="1" applyAlignment="1">
      <alignment wrapText="1"/>
    </xf>
    <xf numFmtId="0" fontId="32" fillId="13" borderId="0" xfId="2" applyFont="1" applyFill="1" applyAlignment="1">
      <alignment wrapText="1"/>
    </xf>
    <xf numFmtId="0" fontId="20" fillId="0" borderId="0" xfId="2" applyFont="1" applyAlignment="1">
      <alignment horizontal="center" wrapText="1"/>
    </xf>
    <xf numFmtId="0" fontId="4" fillId="0" borderId="25" xfId="0" applyFont="1" applyBorder="1" applyAlignment="1">
      <alignment horizontal="center" wrapText="1"/>
    </xf>
    <xf numFmtId="0" fontId="26" fillId="24" borderId="3" xfId="0" applyFont="1" applyFill="1" applyBorder="1" applyAlignment="1">
      <alignment horizontal="center" wrapText="1"/>
    </xf>
    <xf numFmtId="0" fontId="4" fillId="24" borderId="26" xfId="0" applyFont="1" applyFill="1" applyBorder="1" applyAlignment="1">
      <alignment horizontal="center" wrapText="1"/>
    </xf>
    <xf numFmtId="0" fontId="21" fillId="0" borderId="27" xfId="0" applyFont="1" applyBorder="1" applyAlignment="1">
      <alignment horizontal="center" wrapText="1"/>
    </xf>
    <xf numFmtId="0" fontId="4" fillId="24" borderId="31" xfId="0" applyFont="1" applyFill="1" applyBorder="1" applyAlignment="1">
      <alignment horizontal="center" wrapText="1"/>
    </xf>
    <xf numFmtId="0" fontId="21" fillId="0" borderId="28"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4" fillId="0" borderId="28" xfId="0" applyFont="1" applyBorder="1" applyAlignment="1">
      <alignment horizontal="center" vertical="center"/>
    </xf>
    <xf numFmtId="0" fontId="4" fillId="0" borderId="2" xfId="0" applyFont="1" applyBorder="1" applyAlignment="1">
      <alignment horizontal="center" vertical="center"/>
    </xf>
    <xf numFmtId="0" fontId="33" fillId="0" borderId="11" xfId="0" applyFont="1" applyBorder="1" applyAlignment="1">
      <alignment horizontal="center" vertical="center"/>
    </xf>
    <xf numFmtId="0" fontId="28" fillId="0" borderId="0" xfId="2" applyFont="1" applyAlignment="1">
      <alignment wrapText="1"/>
    </xf>
    <xf numFmtId="0" fontId="29" fillId="0" borderId="0" xfId="2" applyFont="1"/>
    <xf numFmtId="0" fontId="28" fillId="0" borderId="0" xfId="2" applyFont="1"/>
    <xf numFmtId="0" fontId="21" fillId="0" borderId="2" xfId="2" applyFont="1" applyBorder="1" applyAlignment="1">
      <alignment horizontal="center" vertical="center"/>
    </xf>
    <xf numFmtId="0" fontId="21" fillId="0" borderId="42" xfId="2" applyFont="1" applyBorder="1" applyAlignment="1">
      <alignment horizontal="center"/>
    </xf>
    <xf numFmtId="0" fontId="21" fillId="0" borderId="24" xfId="2" applyFont="1" applyBorder="1" applyAlignment="1">
      <alignment horizontal="center"/>
    </xf>
    <xf numFmtId="0" fontId="21" fillId="0" borderId="44" xfId="2" applyFont="1" applyBorder="1" applyAlignment="1">
      <alignment horizontal="center"/>
    </xf>
    <xf numFmtId="0" fontId="21" fillId="0" borderId="42" xfId="2" applyFont="1" applyBorder="1" applyAlignment="1">
      <alignment horizontal="center" vertical="center"/>
    </xf>
    <xf numFmtId="0" fontId="21" fillId="0" borderId="32" xfId="2" applyFont="1" applyBorder="1" applyAlignment="1">
      <alignment horizontal="center" vertical="center"/>
    </xf>
    <xf numFmtId="0" fontId="21" fillId="0" borderId="43" xfId="2" applyFont="1" applyBorder="1" applyAlignment="1">
      <alignment horizontal="center" vertical="center"/>
    </xf>
    <xf numFmtId="0" fontId="39" fillId="0" borderId="0" xfId="0" applyFont="1" applyAlignment="1">
      <alignment horizontal="left" vertical="center" readingOrder="1"/>
    </xf>
    <xf numFmtId="0" fontId="38" fillId="0" borderId="0" xfId="0" applyFont="1" applyAlignment="1">
      <alignment horizontal="left" vertical="center" readingOrder="1"/>
    </xf>
    <xf numFmtId="0" fontId="4" fillId="0" borderId="11" xfId="0" applyFont="1" applyBorder="1" applyAlignment="1">
      <alignment horizontal="center" vertical="center"/>
    </xf>
    <xf numFmtId="0" fontId="4" fillId="0" borderId="27" xfId="0" applyFont="1" applyBorder="1" applyAlignment="1">
      <alignment horizontal="center" wrapText="1"/>
    </xf>
    <xf numFmtId="0" fontId="21" fillId="0" borderId="48" xfId="0" applyFont="1" applyBorder="1" applyAlignment="1">
      <alignment horizontal="center" wrapText="1"/>
    </xf>
    <xf numFmtId="0" fontId="21" fillId="0" borderId="24" xfId="0" applyFont="1" applyBorder="1" applyAlignment="1">
      <alignment horizontal="center" wrapText="1"/>
    </xf>
    <xf numFmtId="0" fontId="21" fillId="0" borderId="49" xfId="0" applyFont="1" applyBorder="1" applyAlignment="1">
      <alignment horizontal="center" wrapText="1"/>
    </xf>
    <xf numFmtId="0" fontId="4" fillId="0" borderId="33" xfId="0" applyFont="1" applyBorder="1" applyAlignment="1">
      <alignment horizontal="center" vertical="center"/>
    </xf>
    <xf numFmtId="0" fontId="4" fillId="0" borderId="50" xfId="0" applyFont="1" applyBorder="1" applyAlignment="1">
      <alignment horizontal="center" vertical="center"/>
    </xf>
    <xf numFmtId="0" fontId="0" fillId="0" borderId="0" xfId="0" applyAlignment="1">
      <alignment horizontal="center" vertical="center"/>
    </xf>
    <xf numFmtId="0" fontId="5" fillId="2" borderId="35" xfId="0" applyFont="1" applyFill="1" applyBorder="1" applyAlignment="1">
      <alignment horizontal="center" vertical="center" wrapText="1" readingOrder="1"/>
    </xf>
    <xf numFmtId="0" fontId="5" fillId="2" borderId="38" xfId="0" applyFont="1" applyFill="1" applyBorder="1" applyAlignment="1">
      <alignment horizontal="center" vertical="center" wrapText="1" readingOrder="1"/>
    </xf>
    <xf numFmtId="0" fontId="5" fillId="2" borderId="2" xfId="0" applyFont="1" applyFill="1" applyBorder="1" applyAlignment="1">
      <alignment horizontal="center" vertical="center" wrapText="1" readingOrder="1"/>
    </xf>
    <xf numFmtId="49" fontId="5" fillId="2" borderId="2" xfId="0" applyNumberFormat="1" applyFont="1" applyFill="1" applyBorder="1" applyAlignment="1">
      <alignment horizontal="center" vertical="center" wrapText="1" readingOrder="1"/>
    </xf>
    <xf numFmtId="0" fontId="5" fillId="2" borderId="36" xfId="0" applyFont="1" applyFill="1" applyBorder="1" applyAlignment="1">
      <alignment horizontal="center" vertical="center" wrapText="1" readingOrder="1"/>
    </xf>
    <xf numFmtId="0" fontId="8" fillId="4" borderId="51" xfId="0" applyFont="1" applyFill="1" applyBorder="1" applyAlignment="1">
      <alignment horizontal="center" vertical="center" wrapText="1" readingOrder="1"/>
    </xf>
    <xf numFmtId="0" fontId="8" fillId="4" borderId="23" xfId="0" applyFont="1" applyFill="1" applyBorder="1" applyAlignment="1">
      <alignment horizontal="center" vertical="center" wrapText="1" readingOrder="1"/>
    </xf>
    <xf numFmtId="0" fontId="5" fillId="2" borderId="32" xfId="0" applyFont="1" applyFill="1" applyBorder="1" applyAlignment="1">
      <alignment horizontal="center" vertical="center" wrapText="1" readingOrder="1"/>
    </xf>
    <xf numFmtId="0" fontId="3" fillId="14" borderId="60" xfId="1" applyFill="1" applyBorder="1" applyAlignment="1">
      <alignment horizontal="left" vertical="center" wrapText="1"/>
    </xf>
    <xf numFmtId="0" fontId="12" fillId="14" borderId="2" xfId="1" applyFont="1" applyFill="1" applyBorder="1" applyAlignment="1">
      <alignment horizontal="left" vertical="center" wrapText="1"/>
    </xf>
    <xf numFmtId="0" fontId="3" fillId="14" borderId="61" xfId="1" applyFill="1" applyBorder="1" applyAlignment="1">
      <alignment horizontal="left" vertical="center" wrapText="1"/>
    </xf>
    <xf numFmtId="0" fontId="3" fillId="14" borderId="2" xfId="1" applyFill="1" applyBorder="1" applyAlignment="1">
      <alignment horizontal="left" vertical="center" wrapText="1"/>
    </xf>
    <xf numFmtId="0" fontId="3" fillId="14" borderId="62" xfId="1" applyFill="1" applyBorder="1" applyAlignment="1">
      <alignment horizontal="left" vertical="center" wrapText="1"/>
    </xf>
    <xf numFmtId="0" fontId="3" fillId="14" borderId="8" xfId="1" applyFill="1" applyBorder="1" applyAlignment="1">
      <alignment horizontal="left" vertical="center" wrapText="1"/>
    </xf>
    <xf numFmtId="0" fontId="3" fillId="8" borderId="8" xfId="1" applyFill="1" applyBorder="1" applyAlignment="1">
      <alignment horizontal="left" vertical="center"/>
    </xf>
    <xf numFmtId="0" fontId="3" fillId="15" borderId="8" xfId="1" applyFill="1" applyBorder="1" applyAlignment="1">
      <alignment horizontal="left" vertical="center"/>
    </xf>
    <xf numFmtId="0" fontId="3" fillId="16" borderId="8" xfId="1" applyFill="1" applyBorder="1" applyAlignment="1">
      <alignment horizontal="left" vertical="center"/>
    </xf>
    <xf numFmtId="0" fontId="3" fillId="16" borderId="8" xfId="1" applyFill="1" applyBorder="1" applyAlignment="1">
      <alignment horizontal="left" vertical="center" wrapText="1"/>
    </xf>
    <xf numFmtId="0" fontId="3" fillId="11" borderId="8" xfId="1" applyFill="1" applyBorder="1" applyAlignment="1">
      <alignment vertical="center" wrapText="1"/>
    </xf>
    <xf numFmtId="0" fontId="3" fillId="11" borderId="8" xfId="1" applyFill="1" applyBorder="1" applyAlignment="1">
      <alignment vertical="center"/>
    </xf>
    <xf numFmtId="0" fontId="3" fillId="12" borderId="8" xfId="1" applyFill="1" applyBorder="1" applyAlignment="1">
      <alignment horizontal="center" vertical="center"/>
    </xf>
    <xf numFmtId="0" fontId="3" fillId="12" borderId="8" xfId="1" applyFill="1" applyBorder="1" applyAlignment="1">
      <alignment vertical="center"/>
    </xf>
    <xf numFmtId="17" fontId="3" fillId="12" borderId="8" xfId="1" applyNumberFormat="1" applyFill="1" applyBorder="1" applyAlignment="1">
      <alignment vertical="center"/>
    </xf>
    <xf numFmtId="0" fontId="3" fillId="6" borderId="10" xfId="1" applyFill="1" applyBorder="1" applyAlignment="1">
      <alignment horizontal="center" vertical="center"/>
    </xf>
    <xf numFmtId="0" fontId="3" fillId="8" borderId="2" xfId="1" applyFill="1" applyBorder="1" applyAlignment="1">
      <alignment horizontal="left" vertical="center"/>
    </xf>
    <xf numFmtId="0" fontId="3" fillId="15" borderId="2" xfId="1" applyFill="1" applyBorder="1" applyAlignment="1">
      <alignment horizontal="left" vertical="center"/>
    </xf>
    <xf numFmtId="0" fontId="3" fillId="16" borderId="2" xfId="1" applyFill="1" applyBorder="1" applyAlignment="1">
      <alignment horizontal="left" vertical="center"/>
    </xf>
    <xf numFmtId="0" fontId="3" fillId="16" borderId="2" xfId="1" applyFill="1" applyBorder="1" applyAlignment="1">
      <alignment horizontal="left" vertical="center" wrapText="1"/>
    </xf>
    <xf numFmtId="0" fontId="3" fillId="11" borderId="2" xfId="1" applyFill="1" applyBorder="1" applyAlignment="1">
      <alignment vertical="center" wrapText="1"/>
    </xf>
    <xf numFmtId="0" fontId="3" fillId="11" borderId="2" xfId="1" applyFill="1" applyBorder="1" applyAlignment="1">
      <alignment vertical="center"/>
    </xf>
    <xf numFmtId="0" fontId="3" fillId="12" borderId="2" xfId="1" applyFill="1" applyBorder="1" applyAlignment="1">
      <alignment horizontal="center" vertical="center"/>
    </xf>
    <xf numFmtId="0" fontId="3" fillId="12" borderId="2" xfId="1" applyFill="1" applyBorder="1" applyAlignment="1">
      <alignment vertical="center"/>
    </xf>
    <xf numFmtId="0" fontId="3" fillId="15" borderId="2" xfId="1" applyFill="1" applyBorder="1" applyAlignment="1">
      <alignment horizontal="left" vertical="center" wrapText="1"/>
    </xf>
    <xf numFmtId="0" fontId="13" fillId="11" borderId="2" xfId="1" applyFont="1" applyFill="1" applyBorder="1" applyAlignment="1">
      <alignment vertical="center" wrapText="1"/>
    </xf>
    <xf numFmtId="0" fontId="3" fillId="6" borderId="12" xfId="1" applyFill="1" applyBorder="1" applyAlignment="1">
      <alignment horizontal="center" vertical="center"/>
    </xf>
    <xf numFmtId="0" fontId="3" fillId="14" borderId="13" xfId="1" applyFill="1" applyBorder="1" applyAlignment="1">
      <alignment horizontal="left" vertical="center" wrapText="1"/>
    </xf>
    <xf numFmtId="0" fontId="3" fillId="8" borderId="13" xfId="1" applyFill="1" applyBorder="1" applyAlignment="1">
      <alignment horizontal="left" vertical="center"/>
    </xf>
    <xf numFmtId="0" fontId="3" fillId="15" borderId="13" xfId="1" applyFill="1" applyBorder="1" applyAlignment="1">
      <alignment horizontal="left" vertical="center"/>
    </xf>
    <xf numFmtId="0" fontId="3" fillId="16" borderId="13" xfId="1" applyFill="1" applyBorder="1" applyAlignment="1">
      <alignment horizontal="left" vertical="center"/>
    </xf>
    <xf numFmtId="0" fontId="3" fillId="16" borderId="13" xfId="1" applyFill="1" applyBorder="1" applyAlignment="1">
      <alignment horizontal="left" vertical="center" wrapText="1"/>
    </xf>
    <xf numFmtId="0" fontId="3" fillId="11" borderId="13" xfId="1" applyFill="1" applyBorder="1" applyAlignment="1">
      <alignment vertical="center" wrapText="1"/>
    </xf>
    <xf numFmtId="0" fontId="3" fillId="11" borderId="13" xfId="1" applyFill="1" applyBorder="1" applyAlignment="1">
      <alignment vertical="center"/>
    </xf>
    <xf numFmtId="0" fontId="3" fillId="12" borderId="13" xfId="1" applyFill="1" applyBorder="1" applyAlignment="1">
      <alignment horizontal="center" vertical="center"/>
    </xf>
    <xf numFmtId="0" fontId="3" fillId="12" borderId="13" xfId="1" applyFill="1" applyBorder="1" applyAlignment="1">
      <alignment vertical="center"/>
    </xf>
    <xf numFmtId="0" fontId="5" fillId="2" borderId="2" xfId="0" applyFont="1" applyFill="1" applyBorder="1" applyAlignment="1">
      <alignment horizontal="left" vertical="center" wrapText="1" readingOrder="1"/>
    </xf>
    <xf numFmtId="0" fontId="4" fillId="24" borderId="26" xfId="0" applyFont="1" applyFill="1" applyBorder="1" applyAlignment="1">
      <alignment vertical="center" wrapText="1"/>
    </xf>
    <xf numFmtId="0" fontId="26" fillId="24" borderId="31" xfId="0" applyFont="1" applyFill="1" applyBorder="1" applyAlignment="1">
      <alignment horizontal="center" vertical="center" wrapText="1"/>
    </xf>
    <xf numFmtId="0" fontId="26" fillId="24" borderId="26" xfId="0" applyFont="1" applyFill="1" applyBorder="1" applyAlignment="1">
      <alignment horizontal="center" vertical="center" wrapText="1"/>
    </xf>
    <xf numFmtId="0" fontId="4" fillId="24" borderId="31" xfId="0" applyFont="1" applyFill="1" applyBorder="1" applyAlignment="1">
      <alignment horizontal="center" vertical="center" wrapText="1"/>
    </xf>
    <xf numFmtId="0" fontId="4" fillId="24" borderId="26" xfId="0" applyFont="1" applyFill="1" applyBorder="1" applyAlignment="1">
      <alignment horizontal="center" vertical="center" wrapText="1"/>
    </xf>
    <xf numFmtId="0" fontId="5" fillId="2" borderId="25" xfId="0" applyFont="1" applyFill="1" applyBorder="1" applyAlignment="1">
      <alignment horizontal="center" vertical="center" wrapText="1" readingOrder="1"/>
    </xf>
    <xf numFmtId="0" fontId="5" fillId="2" borderId="41" xfId="0" applyFont="1" applyFill="1" applyBorder="1" applyAlignment="1">
      <alignment horizontal="center" vertical="center" wrapText="1" readingOrder="1"/>
    </xf>
    <xf numFmtId="0" fontId="5" fillId="2" borderId="39" xfId="0" applyFont="1" applyFill="1" applyBorder="1" applyAlignment="1">
      <alignment horizontal="center" vertical="center" wrapText="1" readingOrder="1"/>
    </xf>
    <xf numFmtId="0" fontId="4" fillId="0" borderId="0" xfId="2" applyFont="1" applyAlignment="1">
      <alignment vertical="top" wrapText="1"/>
    </xf>
    <xf numFmtId="0" fontId="27" fillId="0" borderId="0" xfId="2" applyFont="1" applyAlignment="1">
      <alignment vertical="top" wrapText="1"/>
    </xf>
    <xf numFmtId="0" fontId="26" fillId="0" borderId="0" xfId="2" applyFont="1" applyAlignment="1">
      <alignment horizontal="center" vertical="top" wrapText="1"/>
    </xf>
    <xf numFmtId="49" fontId="4" fillId="0" borderId="0" xfId="2" applyNumberFormat="1" applyFont="1" applyAlignment="1">
      <alignment vertical="top" wrapText="1"/>
    </xf>
    <xf numFmtId="49" fontId="4" fillId="0" borderId="0" xfId="2" applyNumberFormat="1" applyFont="1" applyAlignment="1">
      <alignment horizontal="left" vertical="top" wrapText="1"/>
    </xf>
    <xf numFmtId="0" fontId="21" fillId="0" borderId="0" xfId="2" applyFont="1" applyAlignment="1">
      <alignment vertical="top"/>
    </xf>
    <xf numFmtId="0" fontId="26" fillId="0" borderId="0" xfId="2" applyFont="1" applyAlignment="1">
      <alignment vertical="top" wrapText="1"/>
    </xf>
    <xf numFmtId="0" fontId="4" fillId="0" borderId="0" xfId="2" applyFont="1" applyAlignment="1">
      <alignment horizontal="center" vertical="top"/>
    </xf>
    <xf numFmtId="0" fontId="1" fillId="6" borderId="7" xfId="1" applyFont="1" applyFill="1" applyBorder="1" applyAlignment="1">
      <alignment horizontal="center" vertical="center"/>
    </xf>
    <xf numFmtId="0" fontId="1" fillId="6" borderId="10" xfId="1" applyFont="1" applyFill="1" applyBorder="1" applyAlignment="1">
      <alignment horizontal="center" vertical="center"/>
    </xf>
    <xf numFmtId="0" fontId="3" fillId="0" borderId="0" xfId="1" applyAlignment="1">
      <alignment horizontal="center"/>
    </xf>
    <xf numFmtId="0" fontId="21" fillId="0" borderId="25" xfId="0" applyFont="1" applyBorder="1" applyAlignment="1">
      <alignment wrapText="1"/>
    </xf>
    <xf numFmtId="164" fontId="21" fillId="0" borderId="25" xfId="0" applyNumberFormat="1" applyFont="1" applyBorder="1"/>
    <xf numFmtId="164" fontId="20" fillId="0" borderId="25" xfId="0" applyNumberFormat="1" applyFont="1" applyBorder="1" applyAlignment="1">
      <alignment horizontal="center" wrapText="1"/>
    </xf>
    <xf numFmtId="0" fontId="21" fillId="0" borderId="0" xfId="0" applyFont="1" applyAlignment="1">
      <alignment wrapText="1"/>
    </xf>
    <xf numFmtId="0" fontId="3" fillId="14" borderId="42" xfId="1" applyFill="1" applyBorder="1" applyAlignment="1">
      <alignment horizontal="left" vertical="center" wrapText="1"/>
    </xf>
    <xf numFmtId="0" fontId="12" fillId="14" borderId="32" xfId="1" applyFont="1" applyFill="1" applyBorder="1" applyAlignment="1">
      <alignment horizontal="left" vertical="center" wrapText="1"/>
    </xf>
    <xf numFmtId="0" fontId="3" fillId="14" borderId="32" xfId="1" applyFill="1" applyBorder="1" applyAlignment="1">
      <alignment horizontal="left" vertical="center" wrapText="1"/>
    </xf>
    <xf numFmtId="0" fontId="3" fillId="14" borderId="63" xfId="1" applyFill="1" applyBorder="1" applyAlignment="1">
      <alignment horizontal="left" vertical="center" wrapText="1"/>
    </xf>
    <xf numFmtId="0" fontId="1" fillId="6" borderId="25" xfId="1" applyFont="1" applyFill="1" applyBorder="1" applyAlignment="1">
      <alignment horizontal="center" vertical="center"/>
    </xf>
    <xf numFmtId="0" fontId="3" fillId="6" borderId="25" xfId="1" applyFill="1" applyBorder="1" applyAlignment="1">
      <alignment horizontal="center" vertical="center"/>
    </xf>
    <xf numFmtId="0" fontId="3" fillId="14" borderId="25" xfId="1" applyFill="1" applyBorder="1" applyAlignment="1">
      <alignment horizontal="left" vertical="center" wrapText="1"/>
    </xf>
    <xf numFmtId="0" fontId="12" fillId="14" borderId="25" xfId="1" applyFont="1" applyFill="1" applyBorder="1" applyAlignment="1">
      <alignment horizontal="left" vertical="center" wrapText="1"/>
    </xf>
    <xf numFmtId="0" fontId="44" fillId="0" borderId="0" xfId="0" applyFont="1"/>
    <xf numFmtId="0" fontId="22" fillId="0" borderId="0" xfId="0" applyFont="1"/>
    <xf numFmtId="0" fontId="20" fillId="0" borderId="0" xfId="0" applyFont="1"/>
    <xf numFmtId="0" fontId="45" fillId="0" borderId="0" xfId="0" applyFont="1"/>
    <xf numFmtId="0" fontId="21" fillId="0" borderId="0" xfId="0" applyFont="1"/>
    <xf numFmtId="0" fontId="31" fillId="13" borderId="0" xfId="0" applyFont="1" applyFill="1" applyAlignment="1">
      <alignment vertical="top"/>
    </xf>
    <xf numFmtId="0" fontId="20" fillId="24" borderId="26" xfId="0" applyFont="1" applyFill="1" applyBorder="1" applyAlignment="1">
      <alignment horizontal="center" wrapText="1"/>
    </xf>
    <xf numFmtId="0" fontId="21" fillId="24" borderId="26" xfId="0" applyFont="1" applyFill="1" applyBorder="1" applyAlignment="1">
      <alignment horizontal="center" wrapText="1"/>
    </xf>
    <xf numFmtId="0" fontId="21" fillId="24" borderId="26" xfId="0" applyFont="1" applyFill="1" applyBorder="1" applyAlignment="1">
      <alignment wrapText="1"/>
    </xf>
    <xf numFmtId="1" fontId="21" fillId="26" borderId="25" xfId="0" applyNumberFormat="1" applyFont="1" applyFill="1" applyBorder="1" applyAlignment="1">
      <alignment horizontal="center" vertical="center"/>
    </xf>
    <xf numFmtId="0" fontId="21" fillId="0" borderId="25" xfId="0" applyFont="1" applyBorder="1" applyAlignment="1">
      <alignment horizontal="center" vertical="center" wrapText="1"/>
    </xf>
    <xf numFmtId="0" fontId="21" fillId="0" borderId="27" xfId="0" applyFont="1" applyBorder="1" applyAlignment="1">
      <alignment horizontal="center" vertical="center" wrapText="1"/>
    </xf>
    <xf numFmtId="0" fontId="7" fillId="3" borderId="52" xfId="0" applyFont="1" applyFill="1" applyBorder="1" applyAlignment="1">
      <alignment horizontal="left" vertical="center" wrapText="1" readingOrder="1"/>
    </xf>
    <xf numFmtId="0" fontId="7" fillId="3" borderId="1" xfId="0" applyFont="1" applyFill="1" applyBorder="1" applyAlignment="1">
      <alignment horizontal="left" vertical="center" wrapText="1" readingOrder="1"/>
    </xf>
    <xf numFmtId="0" fontId="7" fillId="3" borderId="53" xfId="0" applyFont="1" applyFill="1" applyBorder="1" applyAlignment="1">
      <alignment horizontal="left" vertical="center" wrapText="1" readingOrder="1"/>
    </xf>
    <xf numFmtId="0" fontId="5" fillId="2" borderId="55" xfId="0" applyFont="1" applyFill="1" applyBorder="1" applyAlignment="1">
      <alignment horizontal="left" vertical="center" wrapText="1" readingOrder="1"/>
    </xf>
    <xf numFmtId="0" fontId="5" fillId="2" borderId="57" xfId="0" applyFont="1" applyFill="1" applyBorder="1" applyAlignment="1">
      <alignment horizontal="left" vertical="center" wrapText="1" readingOrder="1"/>
    </xf>
    <xf numFmtId="0" fontId="5" fillId="2" borderId="59" xfId="0" applyFont="1" applyFill="1" applyBorder="1" applyAlignment="1">
      <alignment horizontal="left" vertical="center" wrapText="1" readingOrder="1"/>
    </xf>
    <xf numFmtId="0" fontId="7" fillId="3" borderId="2" xfId="0" applyFont="1" applyFill="1" applyBorder="1" applyAlignment="1">
      <alignment horizontal="left" vertical="center" wrapText="1" readingOrder="1"/>
    </xf>
    <xf numFmtId="0" fontId="7" fillId="3" borderId="55" xfId="0" applyFont="1" applyFill="1" applyBorder="1" applyAlignment="1">
      <alignment horizontal="left" vertical="center" wrapText="1" readingOrder="1"/>
    </xf>
    <xf numFmtId="0" fontId="7" fillId="3" borderId="57" xfId="0" applyFont="1" applyFill="1" applyBorder="1" applyAlignment="1">
      <alignment horizontal="left" vertical="center" wrapText="1" readingOrder="1"/>
    </xf>
    <xf numFmtId="0" fontId="7" fillId="3" borderId="59" xfId="0" applyFont="1" applyFill="1" applyBorder="1" applyAlignment="1">
      <alignment horizontal="left" vertical="center" wrapText="1" readingOrder="1"/>
    </xf>
    <xf numFmtId="0" fontId="5" fillId="2" borderId="52" xfId="0" applyFont="1" applyFill="1" applyBorder="1" applyAlignment="1">
      <alignment horizontal="left" vertical="center" wrapText="1" readingOrder="1"/>
    </xf>
    <xf numFmtId="0" fontId="5" fillId="2" borderId="1" xfId="0" applyFont="1" applyFill="1" applyBorder="1" applyAlignment="1">
      <alignment horizontal="left" vertical="center" wrapText="1" readingOrder="1"/>
    </xf>
    <xf numFmtId="0" fontId="5" fillId="2" borderId="53" xfId="0" applyFont="1" applyFill="1" applyBorder="1" applyAlignment="1">
      <alignment horizontal="left" vertical="center" wrapText="1" readingOrder="1"/>
    </xf>
    <xf numFmtId="0" fontId="7" fillId="3" borderId="52" xfId="0" applyFont="1" applyFill="1" applyBorder="1" applyAlignment="1">
      <alignment horizontal="left" vertical="center" wrapText="1" readingOrder="1"/>
    </xf>
    <xf numFmtId="0" fontId="7" fillId="3" borderId="1" xfId="0" applyFont="1" applyFill="1" applyBorder="1" applyAlignment="1">
      <alignment horizontal="left" vertical="center" wrapText="1" readingOrder="1"/>
    </xf>
    <xf numFmtId="0" fontId="7" fillId="3" borderId="53" xfId="0" applyFont="1" applyFill="1" applyBorder="1" applyAlignment="1">
      <alignment horizontal="left" vertical="center" wrapText="1" readingOrder="1"/>
    </xf>
    <xf numFmtId="0" fontId="7" fillId="3" borderId="54" xfId="0" applyFont="1" applyFill="1" applyBorder="1" applyAlignment="1">
      <alignment horizontal="left" vertical="center" wrapText="1" readingOrder="1"/>
    </xf>
    <xf numFmtId="0" fontId="7" fillId="3" borderId="56" xfId="0" applyFont="1" applyFill="1" applyBorder="1" applyAlignment="1">
      <alignment horizontal="left" vertical="center" wrapText="1" readingOrder="1"/>
    </xf>
    <xf numFmtId="0" fontId="7" fillId="3" borderId="58" xfId="0" applyFont="1" applyFill="1" applyBorder="1" applyAlignment="1">
      <alignment horizontal="left" vertical="center" wrapText="1" readingOrder="1"/>
    </xf>
    <xf numFmtId="0" fontId="5" fillId="2" borderId="55" xfId="0" applyFont="1" applyFill="1" applyBorder="1" applyAlignment="1">
      <alignment horizontal="left" vertical="center" wrapText="1" readingOrder="1"/>
    </xf>
    <xf numFmtId="0" fontId="5" fillId="2" borderId="57" xfId="0" applyFont="1" applyFill="1" applyBorder="1" applyAlignment="1">
      <alignment horizontal="left" vertical="center" wrapText="1" readingOrder="1"/>
    </xf>
    <xf numFmtId="0" fontId="5" fillId="2" borderId="59" xfId="0" applyFont="1" applyFill="1" applyBorder="1" applyAlignment="1">
      <alignment horizontal="left" vertical="center" wrapText="1" readingOrder="1"/>
    </xf>
    <xf numFmtId="0" fontId="37" fillId="20" borderId="27" xfId="0" applyFont="1" applyFill="1" applyBorder="1" applyAlignment="1">
      <alignment horizontal="center"/>
    </xf>
    <xf numFmtId="0" fontId="37" fillId="20" borderId="28" xfId="0" applyFont="1" applyFill="1" applyBorder="1" applyAlignment="1">
      <alignment horizontal="center"/>
    </xf>
    <xf numFmtId="0" fontId="37" fillId="23" borderId="40" xfId="0" applyFont="1" applyFill="1" applyBorder="1" applyAlignment="1">
      <alignment horizontal="center" wrapText="1"/>
    </xf>
    <xf numFmtId="0" fontId="37" fillId="23" borderId="28" xfId="0" applyFont="1" applyFill="1" applyBorder="1" applyAlignment="1">
      <alignment horizontal="center" wrapText="1"/>
    </xf>
    <xf numFmtId="0" fontId="37" fillId="23" borderId="37" xfId="0" applyFont="1" applyFill="1" applyBorder="1" applyAlignment="1">
      <alignment horizontal="center" wrapText="1"/>
    </xf>
    <xf numFmtId="0" fontId="0" fillId="0" borderId="34" xfId="0" applyBorder="1" applyAlignment="1">
      <alignment horizontal="center" wrapText="1"/>
    </xf>
    <xf numFmtId="0" fontId="0" fillId="0" borderId="0" xfId="0" applyAlignment="1">
      <alignment horizontal="center" wrapText="1"/>
    </xf>
    <xf numFmtId="0" fontId="21" fillId="0" borderId="45" xfId="2" applyFont="1" applyBorder="1" applyAlignment="1">
      <alignment horizontal="center"/>
    </xf>
    <xf numFmtId="0" fontId="21" fillId="0" borderId="47" xfId="2" applyFont="1" applyBorder="1" applyAlignment="1">
      <alignment horizontal="center"/>
    </xf>
    <xf numFmtId="0" fontId="21" fillId="0" borderId="43" xfId="2" applyFont="1" applyBorder="1" applyAlignment="1">
      <alignment horizontal="center"/>
    </xf>
    <xf numFmtId="0" fontId="21" fillId="16" borderId="40" xfId="0" applyFont="1" applyFill="1" applyBorder="1" applyAlignment="1">
      <alignment horizontal="center" wrapText="1"/>
    </xf>
    <xf numFmtId="0" fontId="21" fillId="16" borderId="28" xfId="0" applyFont="1" applyFill="1" applyBorder="1" applyAlignment="1">
      <alignment horizontal="center" wrapText="1"/>
    </xf>
    <xf numFmtId="0" fontId="21" fillId="16" borderId="37" xfId="0" applyFont="1" applyFill="1" applyBorder="1" applyAlignment="1">
      <alignment horizontal="center" wrapText="1"/>
    </xf>
    <xf numFmtId="0" fontId="21" fillId="0" borderId="45" xfId="2" applyFont="1" applyBorder="1" applyAlignment="1">
      <alignment horizontal="center" vertical="center" textRotation="90" wrapText="1"/>
    </xf>
    <xf numFmtId="0" fontId="21" fillId="0" borderId="46" xfId="2" applyFont="1" applyBorder="1" applyAlignment="1">
      <alignment horizontal="center" vertical="center" textRotation="90" wrapText="1"/>
    </xf>
    <xf numFmtId="0" fontId="21" fillId="0" borderId="44" xfId="2" applyFont="1" applyBorder="1" applyAlignment="1">
      <alignment horizontal="center" vertical="center" textRotation="90" wrapText="1"/>
    </xf>
    <xf numFmtId="0" fontId="37" fillId="20" borderId="29" xfId="0" applyFont="1" applyFill="1" applyBorder="1" applyAlignment="1">
      <alignment horizontal="center"/>
    </xf>
    <xf numFmtId="0" fontId="33" fillId="23" borderId="27" xfId="0" applyFont="1" applyFill="1" applyBorder="1" applyAlignment="1">
      <alignment horizontal="center" wrapText="1"/>
    </xf>
    <xf numFmtId="0" fontId="33" fillId="25" borderId="27" xfId="0" applyFont="1" applyFill="1" applyBorder="1" applyAlignment="1">
      <alignment horizontal="center"/>
    </xf>
    <xf numFmtId="0" fontId="33" fillId="25" borderId="28" xfId="0" applyFont="1" applyFill="1" applyBorder="1" applyAlignment="1">
      <alignment horizontal="center"/>
    </xf>
    <xf numFmtId="0" fontId="20" fillId="20" borderId="27" xfId="0" applyFont="1" applyFill="1" applyBorder="1" applyAlignment="1">
      <alignment horizontal="center" wrapText="1"/>
    </xf>
    <xf numFmtId="0" fontId="20" fillId="23" borderId="27" xfId="0" applyFont="1" applyFill="1" applyBorder="1" applyAlignment="1">
      <alignment horizontal="center" wrapText="1"/>
    </xf>
    <xf numFmtId="0" fontId="20" fillId="25" borderId="27" xfId="0" applyFont="1" applyFill="1" applyBorder="1" applyAlignment="1">
      <alignment horizontal="center"/>
    </xf>
    <xf numFmtId="0" fontId="30" fillId="21" borderId="0" xfId="2" applyFont="1" applyFill="1" applyAlignment="1">
      <alignment horizontal="left"/>
    </xf>
    <xf numFmtId="0" fontId="15" fillId="18" borderId="19" xfId="1" applyFont="1" applyFill="1" applyBorder="1" applyAlignment="1">
      <alignment vertical="center" wrapText="1"/>
    </xf>
    <xf numFmtId="0" fontId="15" fillId="18" borderId="21" xfId="1" applyFont="1" applyFill="1" applyBorder="1" applyAlignment="1">
      <alignment vertical="center" wrapText="1"/>
    </xf>
    <xf numFmtId="0" fontId="15" fillId="18" borderId="17" xfId="1" applyFont="1" applyFill="1" applyBorder="1" applyAlignment="1">
      <alignment vertical="center" wrapText="1"/>
    </xf>
    <xf numFmtId="0" fontId="14" fillId="17" borderId="15" xfId="1" applyFont="1" applyFill="1" applyBorder="1" applyAlignment="1">
      <alignment vertical="center" wrapText="1"/>
    </xf>
    <xf numFmtId="0" fontId="14" fillId="17" borderId="16" xfId="1" applyFont="1" applyFill="1" applyBorder="1" applyAlignment="1">
      <alignment vertical="center" wrapText="1"/>
    </xf>
    <xf numFmtId="0" fontId="15" fillId="18" borderId="15" xfId="1" applyFont="1" applyFill="1" applyBorder="1" applyAlignment="1">
      <alignment vertical="center" wrapText="1"/>
    </xf>
    <xf numFmtId="0" fontId="15" fillId="18" borderId="16" xfId="1" applyFont="1" applyFill="1" applyBorder="1" applyAlignment="1">
      <alignment vertical="center" wrapText="1"/>
    </xf>
    <xf numFmtId="0" fontId="18" fillId="19" borderId="19" xfId="1" applyFont="1" applyFill="1" applyBorder="1" applyAlignment="1">
      <alignment vertical="center" wrapText="1"/>
    </xf>
    <xf numFmtId="0" fontId="18" fillId="19" borderId="17" xfId="1" applyFont="1" applyFill="1" applyBorder="1" applyAlignment="1">
      <alignment vertical="center" wrapText="1"/>
    </xf>
    <xf numFmtId="0" fontId="18" fillId="18" borderId="15" xfId="1" applyFont="1" applyFill="1" applyBorder="1" applyAlignment="1">
      <alignment vertical="center" wrapText="1"/>
    </xf>
    <xf numFmtId="0" fontId="18" fillId="18" borderId="16" xfId="1" applyFont="1" applyFill="1" applyBorder="1" applyAlignment="1">
      <alignment vertical="center" wrapText="1"/>
    </xf>
    <xf numFmtId="0" fontId="18" fillId="19" borderId="21" xfId="1" applyFont="1" applyFill="1" applyBorder="1" applyAlignment="1">
      <alignment vertical="center" wrapText="1"/>
    </xf>
    <xf numFmtId="0" fontId="38" fillId="0" borderId="28" xfId="0" applyFont="1" applyBorder="1" applyAlignment="1"/>
    <xf numFmtId="0" fontId="38" fillId="0" borderId="29" xfId="0" applyFont="1" applyBorder="1" applyAlignment="1"/>
    <xf numFmtId="0" fontId="43" fillId="0" borderId="28" xfId="0" applyFont="1" applyBorder="1" applyAlignment="1"/>
    <xf numFmtId="0" fontId="43" fillId="0" borderId="29" xfId="0" applyFont="1" applyBorder="1" applyAlignment="1"/>
  </cellXfs>
  <cellStyles count="3">
    <cellStyle name="Normal" xfId="0" builtinId="0"/>
    <cellStyle name="Normal 2" xfId="1" xr:uid="{6302B26A-3B84-4A90-A428-C6AEE3A1D002}"/>
    <cellStyle name="Normal 3" xfId="2" xr:uid="{DC7DE5A5-F85F-488F-8879-85211563024F}"/>
  </cellStyles>
  <dxfs count="8">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F5AB4-F819-4991-A6D4-48125D783A09}">
  <sheetPr codeName="Sheet1"/>
  <dimension ref="A1:F30"/>
  <sheetViews>
    <sheetView tabSelected="1" zoomScaleNormal="100" workbookViewId="0">
      <pane xSplit="2" ySplit="1" topLeftCell="C2" activePane="bottomRight" state="frozen"/>
      <selection pane="bottomRight" activeCell="D23" sqref="D23"/>
      <selection pane="bottomLeft" activeCell="A2" sqref="A2"/>
      <selection pane="topRight" activeCell="C1" sqref="C1"/>
    </sheetView>
  </sheetViews>
  <sheetFormatPr defaultRowHeight="15.75"/>
  <cols>
    <col min="1" max="1" width="18.625" bestFit="1" customWidth="1"/>
    <col min="2" max="2" width="28.625" customWidth="1"/>
    <col min="3" max="5" width="60.625" customWidth="1"/>
  </cols>
  <sheetData>
    <row r="1" spans="1:6" ht="16.5" thickBot="1">
      <c r="A1" s="106" t="s">
        <v>0</v>
      </c>
      <c r="B1" s="106" t="s">
        <v>1</v>
      </c>
      <c r="C1" s="106" t="s">
        <v>2</v>
      </c>
      <c r="D1" s="106" t="s">
        <v>3</v>
      </c>
      <c r="E1" s="106" t="s">
        <v>4</v>
      </c>
    </row>
    <row r="2" spans="1:6" ht="38.25" customHeight="1" thickTop="1">
      <c r="A2" s="202" t="s">
        <v>5</v>
      </c>
      <c r="B2" s="189" t="s">
        <v>6</v>
      </c>
      <c r="C2" s="199" t="s">
        <v>7</v>
      </c>
      <c r="D2" s="199" t="s">
        <v>8</v>
      </c>
      <c r="E2" s="199" t="s">
        <v>9</v>
      </c>
    </row>
    <row r="3" spans="1:6" ht="38.25" customHeight="1">
      <c r="A3" s="203"/>
      <c r="B3" s="190" t="s">
        <v>10</v>
      </c>
      <c r="C3" s="200" t="s">
        <v>11</v>
      </c>
      <c r="D3" s="200" t="s">
        <v>12</v>
      </c>
      <c r="E3" s="200" t="s">
        <v>13</v>
      </c>
    </row>
    <row r="4" spans="1:6" ht="38.25" customHeight="1">
      <c r="A4" s="203"/>
      <c r="B4" s="190" t="s">
        <v>14</v>
      </c>
      <c r="C4" s="200" t="s">
        <v>15</v>
      </c>
      <c r="D4" s="200" t="s">
        <v>16</v>
      </c>
      <c r="E4" s="200" t="s">
        <v>17</v>
      </c>
    </row>
    <row r="5" spans="1:6" ht="38.25" customHeight="1">
      <c r="A5" s="203"/>
      <c r="B5" s="190" t="s">
        <v>18</v>
      </c>
      <c r="C5" s="200" t="s">
        <v>19</v>
      </c>
      <c r="D5" s="200" t="s">
        <v>20</v>
      </c>
      <c r="E5" s="200" t="s">
        <v>21</v>
      </c>
      <c r="F5" s="3"/>
    </row>
    <row r="6" spans="1:6" ht="38.25" customHeight="1">
      <c r="A6" s="203"/>
      <c r="B6" s="190" t="s">
        <v>22</v>
      </c>
      <c r="C6" s="200" t="s">
        <v>23</v>
      </c>
      <c r="D6" s="200" t="s">
        <v>24</v>
      </c>
      <c r="E6" s="200" t="s">
        <v>25</v>
      </c>
      <c r="F6" s="3"/>
    </row>
    <row r="7" spans="1:6" ht="38.25" customHeight="1">
      <c r="A7" s="203"/>
      <c r="B7" s="190" t="s">
        <v>26</v>
      </c>
      <c r="C7" s="200" t="s">
        <v>27</v>
      </c>
      <c r="D7" s="200" t="s">
        <v>28</v>
      </c>
      <c r="E7" s="200" t="s">
        <v>29</v>
      </c>
      <c r="F7" s="3"/>
    </row>
    <row r="8" spans="1:6" ht="38.25" customHeight="1">
      <c r="A8" s="203"/>
      <c r="B8" s="190" t="s">
        <v>30</v>
      </c>
      <c r="C8" s="200" t="s">
        <v>31</v>
      </c>
      <c r="D8" s="200" t="s">
        <v>32</v>
      </c>
      <c r="E8" s="200" t="s">
        <v>33</v>
      </c>
      <c r="F8" s="3"/>
    </row>
    <row r="9" spans="1:6" ht="38.25" customHeight="1">
      <c r="A9" s="203"/>
      <c r="B9" s="190" t="s">
        <v>34</v>
      </c>
      <c r="C9" s="200" t="s">
        <v>35</v>
      </c>
      <c r="D9" s="200" t="s">
        <v>36</v>
      </c>
      <c r="E9" s="200" t="s">
        <v>37</v>
      </c>
      <c r="F9" s="3"/>
    </row>
    <row r="10" spans="1:6" ht="38.25" customHeight="1">
      <c r="A10" s="203"/>
      <c r="B10" s="190" t="s">
        <v>38</v>
      </c>
      <c r="C10" s="200" t="s">
        <v>39</v>
      </c>
      <c r="D10" s="200" t="s">
        <v>40</v>
      </c>
      <c r="E10" s="200" t="s">
        <v>41</v>
      </c>
    </row>
    <row r="11" spans="1:6" ht="38.25" customHeight="1" thickBot="1">
      <c r="A11" s="204"/>
      <c r="B11" s="191" t="s">
        <v>42</v>
      </c>
      <c r="C11" s="201" t="s">
        <v>43</v>
      </c>
      <c r="D11" s="201" t="s">
        <v>44</v>
      </c>
      <c r="E11" s="201" t="s">
        <v>45</v>
      </c>
    </row>
    <row r="12" spans="1:6" ht="38.25" customHeight="1" thickTop="1">
      <c r="A12" s="205" t="s">
        <v>46</v>
      </c>
      <c r="B12" s="196" t="s">
        <v>47</v>
      </c>
      <c r="C12" s="192" t="s">
        <v>48</v>
      </c>
      <c r="D12" s="192" t="s">
        <v>49</v>
      </c>
      <c r="E12" s="192" t="s">
        <v>50</v>
      </c>
    </row>
    <row r="13" spans="1:6" ht="38.25" customHeight="1">
      <c r="A13" s="206"/>
      <c r="B13" s="197" t="s">
        <v>51</v>
      </c>
      <c r="C13" s="193" t="s">
        <v>52</v>
      </c>
      <c r="D13" s="193" t="s">
        <v>53</v>
      </c>
      <c r="E13" s="193" t="s">
        <v>54</v>
      </c>
    </row>
    <row r="14" spans="1:6" ht="38.25" customHeight="1">
      <c r="A14" s="206"/>
      <c r="B14" s="197" t="s">
        <v>55</v>
      </c>
      <c r="C14" s="193" t="s">
        <v>56</v>
      </c>
      <c r="D14" s="193" t="s">
        <v>57</v>
      </c>
      <c r="E14" s="193" t="s">
        <v>58</v>
      </c>
    </row>
    <row r="15" spans="1:6" ht="38.25" customHeight="1">
      <c r="A15" s="206"/>
      <c r="B15" s="197" t="s">
        <v>59</v>
      </c>
      <c r="C15" s="193" t="s">
        <v>60</v>
      </c>
      <c r="D15" s="193" t="s">
        <v>61</v>
      </c>
      <c r="E15" s="193" t="s">
        <v>62</v>
      </c>
    </row>
    <row r="16" spans="1:6" ht="38.25" customHeight="1">
      <c r="A16" s="206"/>
      <c r="B16" s="197" t="s">
        <v>63</v>
      </c>
      <c r="C16" s="193" t="s">
        <v>64</v>
      </c>
      <c r="D16" s="193" t="s">
        <v>65</v>
      </c>
      <c r="E16" s="193" t="s">
        <v>66</v>
      </c>
    </row>
    <row r="17" spans="1:5" ht="38.25" customHeight="1">
      <c r="A17" s="206"/>
      <c r="B17" s="197" t="s">
        <v>67</v>
      </c>
      <c r="C17" s="193" t="s">
        <v>68</v>
      </c>
      <c r="D17" s="193" t="s">
        <v>69</v>
      </c>
      <c r="E17" s="193" t="s">
        <v>70</v>
      </c>
    </row>
    <row r="18" spans="1:5" ht="38.25" customHeight="1">
      <c r="A18" s="206"/>
      <c r="B18" s="197" t="s">
        <v>71</v>
      </c>
      <c r="C18" s="193" t="s">
        <v>72</v>
      </c>
      <c r="D18" s="193" t="s">
        <v>73</v>
      </c>
      <c r="E18" s="193" t="s">
        <v>74</v>
      </c>
    </row>
    <row r="19" spans="1:5" ht="38.25" customHeight="1">
      <c r="A19" s="206"/>
      <c r="B19" s="197" t="s">
        <v>75</v>
      </c>
      <c r="C19" s="193" t="s">
        <v>76</v>
      </c>
      <c r="D19" s="193" t="s">
        <v>77</v>
      </c>
      <c r="E19" s="193" t="s">
        <v>78</v>
      </c>
    </row>
    <row r="20" spans="1:5" ht="38.25" customHeight="1">
      <c r="A20" s="206"/>
      <c r="B20" s="197" t="s">
        <v>79</v>
      </c>
      <c r="C20" s="193" t="s">
        <v>80</v>
      </c>
      <c r="D20" s="193" t="s">
        <v>81</v>
      </c>
      <c r="E20" s="193" t="s">
        <v>82</v>
      </c>
    </row>
    <row r="21" spans="1:5" ht="38.25" customHeight="1" thickBot="1">
      <c r="A21" s="207"/>
      <c r="B21" s="198" t="s">
        <v>83</v>
      </c>
      <c r="C21" s="194" t="s">
        <v>84</v>
      </c>
      <c r="D21" s="194" t="s">
        <v>85</v>
      </c>
      <c r="E21" s="194" t="s">
        <v>86</v>
      </c>
    </row>
    <row r="22" spans="1:5" ht="39.200000000000003" customHeight="1" thickTop="1">
      <c r="A22" s="205" t="s">
        <v>87</v>
      </c>
      <c r="B22" s="196" t="s">
        <v>88</v>
      </c>
      <c r="C22" s="192" t="s">
        <v>89</v>
      </c>
      <c r="D22" s="192" t="s">
        <v>90</v>
      </c>
      <c r="E22" s="208" t="s">
        <v>91</v>
      </c>
    </row>
    <row r="23" spans="1:5" ht="39.200000000000003" customHeight="1">
      <c r="A23" s="206"/>
      <c r="B23" s="197" t="s">
        <v>92</v>
      </c>
      <c r="C23" s="193" t="s">
        <v>93</v>
      </c>
      <c r="D23" s="193" t="s">
        <v>94</v>
      </c>
      <c r="E23" s="209"/>
    </row>
    <row r="24" spans="1:5" ht="39.200000000000003" customHeight="1">
      <c r="A24" s="206"/>
      <c r="B24" s="197" t="s">
        <v>95</v>
      </c>
      <c r="C24" s="193" t="s">
        <v>96</v>
      </c>
      <c r="D24" s="193" t="s">
        <v>97</v>
      </c>
      <c r="E24" s="209"/>
    </row>
    <row r="25" spans="1:5" ht="39.200000000000003" customHeight="1" thickBot="1">
      <c r="A25" s="207"/>
      <c r="B25" s="198" t="s">
        <v>98</v>
      </c>
      <c r="C25" s="194" t="s">
        <v>99</v>
      </c>
      <c r="D25" s="194" t="s">
        <v>100</v>
      </c>
      <c r="E25" s="210"/>
    </row>
    <row r="26" spans="1:5" ht="39.200000000000003" customHeight="1" thickTop="1">
      <c r="A26" s="205" t="s">
        <v>101</v>
      </c>
      <c r="B26" s="196" t="s">
        <v>102</v>
      </c>
      <c r="C26" s="192" t="s">
        <v>103</v>
      </c>
      <c r="D26" s="192" t="s">
        <v>104</v>
      </c>
      <c r="E26" s="208" t="s">
        <v>105</v>
      </c>
    </row>
    <row r="27" spans="1:5" ht="51.75" customHeight="1">
      <c r="A27" s="206"/>
      <c r="B27" s="197" t="s">
        <v>106</v>
      </c>
      <c r="C27" s="193" t="s">
        <v>107</v>
      </c>
      <c r="D27" s="193" t="s">
        <v>108</v>
      </c>
      <c r="E27" s="209"/>
    </row>
    <row r="28" spans="1:5" ht="39.200000000000003" customHeight="1">
      <c r="A28" s="206"/>
      <c r="B28" s="197" t="s">
        <v>109</v>
      </c>
      <c r="C28" s="193" t="s">
        <v>110</v>
      </c>
      <c r="D28" s="193" t="s">
        <v>111</v>
      </c>
      <c r="E28" s="209"/>
    </row>
    <row r="29" spans="1:5" ht="39.200000000000003" customHeight="1" thickBot="1">
      <c r="A29" s="207"/>
      <c r="B29" s="198" t="s">
        <v>112</v>
      </c>
      <c r="C29" s="194" t="s">
        <v>113</v>
      </c>
      <c r="D29" s="194" t="s">
        <v>114</v>
      </c>
      <c r="E29" s="210"/>
    </row>
    <row r="30" spans="1:5" ht="16.5" thickTop="1"/>
  </sheetData>
  <mergeCells count="6">
    <mergeCell ref="A2:A11"/>
    <mergeCell ref="A12:A21"/>
    <mergeCell ref="E22:E25"/>
    <mergeCell ref="A22:A25"/>
    <mergeCell ref="E26:E29"/>
    <mergeCell ref="A26:A2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3FE76-8A18-4DDD-BE69-17D940A91AE0}">
  <sheetPr codeName="Sheet10"/>
  <dimension ref="A1:C130"/>
  <sheetViews>
    <sheetView zoomScale="90" zoomScaleNormal="90" workbookViewId="0">
      <selection activeCell="C34" sqref="C34"/>
    </sheetView>
  </sheetViews>
  <sheetFormatPr defaultRowHeight="15.75"/>
  <cols>
    <col min="1" max="1" width="64.375" customWidth="1"/>
    <col min="2" max="2" width="66.625" customWidth="1"/>
    <col min="3" max="3" width="61.625" customWidth="1"/>
  </cols>
  <sheetData>
    <row r="1" spans="1:3">
      <c r="A1" s="2" t="s">
        <v>649</v>
      </c>
      <c r="B1" s="2" t="s">
        <v>650</v>
      </c>
      <c r="C1" s="2" t="s">
        <v>651</v>
      </c>
    </row>
    <row r="2" spans="1:3">
      <c r="A2" s="32" t="s">
        <v>652</v>
      </c>
      <c r="B2" s="33" t="s">
        <v>653</v>
      </c>
      <c r="C2" s="33"/>
    </row>
    <row r="3" spans="1:3">
      <c r="A3" s="32" t="s">
        <v>654</v>
      </c>
      <c r="B3" s="33" t="s">
        <v>655</v>
      </c>
      <c r="C3" s="33"/>
    </row>
    <row r="4" spans="1:3">
      <c r="A4" s="32" t="s">
        <v>656</v>
      </c>
      <c r="B4" s="33" t="s">
        <v>657</v>
      </c>
      <c r="C4" s="33"/>
    </row>
    <row r="5" spans="1:3">
      <c r="A5" s="32" t="s">
        <v>658</v>
      </c>
      <c r="B5" s="33" t="s">
        <v>659</v>
      </c>
      <c r="C5" s="33"/>
    </row>
    <row r="7" spans="1:3">
      <c r="A7" s="2" t="s">
        <v>660</v>
      </c>
      <c r="B7" s="2" t="s">
        <v>650</v>
      </c>
      <c r="C7" s="2" t="s">
        <v>651</v>
      </c>
    </row>
    <row r="8" spans="1:3">
      <c r="A8" s="32" t="s">
        <v>661</v>
      </c>
      <c r="B8" s="33" t="s">
        <v>662</v>
      </c>
      <c r="C8" s="33"/>
    </row>
    <row r="9" spans="1:3">
      <c r="A9" s="32" t="s">
        <v>663</v>
      </c>
      <c r="B9" s="33" t="s">
        <v>664</v>
      </c>
      <c r="C9" s="33"/>
    </row>
    <row r="10" spans="1:3">
      <c r="A10" s="32" t="s">
        <v>182</v>
      </c>
      <c r="B10" s="33" t="s">
        <v>665</v>
      </c>
      <c r="C10" s="33" t="s">
        <v>666</v>
      </c>
    </row>
    <row r="11" spans="1:3">
      <c r="A11" s="32" t="s">
        <v>477</v>
      </c>
      <c r="B11" s="33" t="s">
        <v>667</v>
      </c>
      <c r="C11" s="33"/>
    </row>
    <row r="12" spans="1:3">
      <c r="A12" s="32" t="s">
        <v>668</v>
      </c>
      <c r="B12" s="33" t="s">
        <v>669</v>
      </c>
      <c r="C12" s="33"/>
    </row>
    <row r="13" spans="1:3">
      <c r="A13" s="32" t="s">
        <v>670</v>
      </c>
      <c r="B13" s="33" t="s">
        <v>671</v>
      </c>
      <c r="C13" s="33"/>
    </row>
    <row r="14" spans="1:3">
      <c r="A14" s="32" t="s">
        <v>672</v>
      </c>
      <c r="B14" s="33" t="s">
        <v>673</v>
      </c>
      <c r="C14" s="33"/>
    </row>
    <row r="15" spans="1:3">
      <c r="A15" s="32" t="s">
        <v>674</v>
      </c>
      <c r="B15" s="33" t="s">
        <v>675</v>
      </c>
      <c r="C15" s="33"/>
    </row>
    <row r="16" spans="1:3">
      <c r="A16" s="32" t="s">
        <v>290</v>
      </c>
      <c r="B16" s="33" t="s">
        <v>676</v>
      </c>
      <c r="C16" s="33"/>
    </row>
    <row r="17" spans="1:3">
      <c r="A17" s="32"/>
      <c r="B17" s="33" t="s">
        <v>677</v>
      </c>
      <c r="C17" s="33"/>
    </row>
    <row r="18" spans="1:3">
      <c r="A18" s="32" t="s">
        <v>678</v>
      </c>
      <c r="B18" s="33" t="s">
        <v>679</v>
      </c>
      <c r="C18" s="33"/>
    </row>
    <row r="20" spans="1:3">
      <c r="A20" s="2" t="s">
        <v>680</v>
      </c>
      <c r="B20" s="2" t="s">
        <v>650</v>
      </c>
      <c r="C20" s="2" t="s">
        <v>651</v>
      </c>
    </row>
    <row r="21" spans="1:3">
      <c r="A21" s="32" t="s">
        <v>681</v>
      </c>
      <c r="B21" s="33" t="s">
        <v>682</v>
      </c>
      <c r="C21" s="33"/>
    </row>
    <row r="22" spans="1:3">
      <c r="A22" s="32"/>
      <c r="B22" s="33" t="s">
        <v>683</v>
      </c>
      <c r="C22" s="33"/>
    </row>
    <row r="23" spans="1:3">
      <c r="A23" s="32" t="s">
        <v>684</v>
      </c>
      <c r="B23" s="33" t="s">
        <v>682</v>
      </c>
      <c r="C23" s="33"/>
    </row>
    <row r="24" spans="1:3">
      <c r="A24" s="32" t="s">
        <v>685</v>
      </c>
      <c r="B24" s="33" t="s">
        <v>686</v>
      </c>
      <c r="C24" s="33"/>
    </row>
    <row r="25" spans="1:3">
      <c r="A25" s="32" t="s">
        <v>687</v>
      </c>
      <c r="B25" s="33" t="s">
        <v>688</v>
      </c>
      <c r="C25" s="33"/>
    </row>
    <row r="26" spans="1:3">
      <c r="A26" s="32" t="s">
        <v>689</v>
      </c>
      <c r="B26" s="33" t="s">
        <v>690</v>
      </c>
      <c r="C26" s="33"/>
    </row>
    <row r="27" spans="1:3">
      <c r="A27" s="32"/>
      <c r="B27" s="33" t="s">
        <v>691</v>
      </c>
      <c r="C27" s="33"/>
    </row>
    <row r="28" spans="1:3">
      <c r="A28" s="32"/>
      <c r="B28" s="33" t="s">
        <v>692</v>
      </c>
      <c r="C28" s="33"/>
    </row>
    <row r="29" spans="1:3" ht="25.5">
      <c r="A29" s="32" t="s">
        <v>693</v>
      </c>
      <c r="B29" s="33" t="s">
        <v>694</v>
      </c>
      <c r="C29" s="33"/>
    </row>
    <row r="30" spans="1:3">
      <c r="A30" s="32" t="s">
        <v>190</v>
      </c>
      <c r="B30" s="33" t="s">
        <v>695</v>
      </c>
      <c r="C30" s="33"/>
    </row>
    <row r="31" spans="1:3" ht="25.5">
      <c r="A31" s="32" t="s">
        <v>696</v>
      </c>
      <c r="B31" s="33" t="s">
        <v>697</v>
      </c>
      <c r="C31" s="33"/>
    </row>
    <row r="32" spans="1:3">
      <c r="A32" s="30"/>
      <c r="B32" s="30"/>
      <c r="C32" s="30"/>
    </row>
    <row r="33" spans="1:3">
      <c r="A33" s="2" t="s">
        <v>698</v>
      </c>
      <c r="B33" s="2" t="s">
        <v>650</v>
      </c>
      <c r="C33" s="2" t="s">
        <v>651</v>
      </c>
    </row>
    <row r="34" spans="1:3">
      <c r="A34" s="32" t="s">
        <v>699</v>
      </c>
      <c r="B34" s="33" t="s">
        <v>700</v>
      </c>
      <c r="C34" s="33"/>
    </row>
    <row r="35" spans="1:3">
      <c r="A35" s="32" t="s">
        <v>701</v>
      </c>
      <c r="B35" s="33" t="s">
        <v>702</v>
      </c>
      <c r="C35" s="33"/>
    </row>
    <row r="36" spans="1:3">
      <c r="A36" s="32" t="s">
        <v>703</v>
      </c>
      <c r="B36" s="33" t="s">
        <v>704</v>
      </c>
      <c r="C36" s="33"/>
    </row>
    <row r="37" spans="1:3">
      <c r="A37" s="32" t="s">
        <v>705</v>
      </c>
      <c r="B37" s="33" t="s">
        <v>706</v>
      </c>
      <c r="C37" s="33"/>
    </row>
    <row r="38" spans="1:3">
      <c r="A38" s="32"/>
      <c r="B38" s="33" t="s">
        <v>707</v>
      </c>
      <c r="C38" s="33"/>
    </row>
    <row r="39" spans="1:3">
      <c r="A39" s="32"/>
      <c r="B39" s="33" t="s">
        <v>708</v>
      </c>
      <c r="C39" s="33"/>
    </row>
    <row r="40" spans="1:3">
      <c r="A40" s="32" t="s">
        <v>709</v>
      </c>
      <c r="B40" s="33" t="s">
        <v>710</v>
      </c>
      <c r="C40" s="33"/>
    </row>
    <row r="41" spans="1:3" ht="38.25">
      <c r="A41" s="32" t="s">
        <v>711</v>
      </c>
      <c r="B41" s="33" t="s">
        <v>712</v>
      </c>
      <c r="C41" s="33"/>
    </row>
    <row r="42" spans="1:3">
      <c r="A42" s="32" t="s">
        <v>713</v>
      </c>
      <c r="B42" s="33" t="s">
        <v>714</v>
      </c>
      <c r="C42" s="33"/>
    </row>
    <row r="43" spans="1:3">
      <c r="A43" s="32" t="s">
        <v>715</v>
      </c>
      <c r="B43" s="33" t="s">
        <v>716</v>
      </c>
      <c r="C43" s="33"/>
    </row>
    <row r="44" spans="1:3">
      <c r="A44" s="32" t="s">
        <v>224</v>
      </c>
      <c r="B44" s="33" t="s">
        <v>717</v>
      </c>
      <c r="C44" s="33"/>
    </row>
    <row r="45" spans="1:3">
      <c r="A45" s="32"/>
      <c r="B45" s="33" t="s">
        <v>718</v>
      </c>
      <c r="C45" s="33"/>
    </row>
    <row r="46" spans="1:3">
      <c r="A46" s="30"/>
      <c r="B46" s="30"/>
      <c r="C46" s="30"/>
    </row>
    <row r="47" spans="1:3">
      <c r="A47" s="2" t="s">
        <v>719</v>
      </c>
      <c r="B47" s="2" t="s">
        <v>650</v>
      </c>
      <c r="C47" s="2" t="s">
        <v>651</v>
      </c>
    </row>
    <row r="48" spans="1:3" ht="25.5">
      <c r="A48" s="32" t="s">
        <v>190</v>
      </c>
      <c r="B48" s="33" t="s">
        <v>720</v>
      </c>
      <c r="C48" s="33" t="s">
        <v>721</v>
      </c>
    </row>
    <row r="49" spans="1:3">
      <c r="A49" s="32" t="s">
        <v>722</v>
      </c>
      <c r="B49" s="33" t="s">
        <v>723</v>
      </c>
      <c r="C49" s="33" t="s">
        <v>724</v>
      </c>
    </row>
    <row r="50" spans="1:3">
      <c r="A50" s="32" t="s">
        <v>725</v>
      </c>
      <c r="B50" s="33" t="s">
        <v>726</v>
      </c>
      <c r="C50" s="33"/>
    </row>
    <row r="51" spans="1:3" ht="38.25">
      <c r="A51" s="32" t="s">
        <v>727</v>
      </c>
      <c r="B51" s="33" t="s">
        <v>728</v>
      </c>
      <c r="C51" s="33" t="s">
        <v>729</v>
      </c>
    </row>
    <row r="52" spans="1:3">
      <c r="A52" s="32" t="s">
        <v>730</v>
      </c>
      <c r="B52" s="33" t="s">
        <v>731</v>
      </c>
      <c r="C52" s="33"/>
    </row>
    <row r="53" spans="1:3">
      <c r="A53" s="32" t="s">
        <v>732</v>
      </c>
      <c r="B53" s="33" t="s">
        <v>733</v>
      </c>
      <c r="C53" s="33"/>
    </row>
    <row r="54" spans="1:3">
      <c r="A54" s="32"/>
      <c r="B54" s="33" t="s">
        <v>695</v>
      </c>
      <c r="C54" s="33"/>
    </row>
    <row r="55" spans="1:3" ht="25.5">
      <c r="A55" s="32" t="s">
        <v>696</v>
      </c>
      <c r="B55" s="33" t="s">
        <v>697</v>
      </c>
      <c r="C55" s="33"/>
    </row>
    <row r="56" spans="1:3">
      <c r="A56" s="32" t="s">
        <v>734</v>
      </c>
      <c r="B56" s="33" t="s">
        <v>735</v>
      </c>
      <c r="C56" s="33"/>
    </row>
    <row r="58" spans="1:3">
      <c r="A58" s="2" t="s">
        <v>736</v>
      </c>
      <c r="B58" s="2" t="s">
        <v>650</v>
      </c>
      <c r="C58" s="2" t="s">
        <v>651</v>
      </c>
    </row>
    <row r="59" spans="1:3">
      <c r="A59" s="32" t="s">
        <v>737</v>
      </c>
      <c r="B59" s="33" t="s">
        <v>738</v>
      </c>
      <c r="C59" s="33"/>
    </row>
    <row r="60" spans="1:3">
      <c r="A60" s="32" t="s">
        <v>739</v>
      </c>
      <c r="B60" s="33" t="s">
        <v>740</v>
      </c>
      <c r="C60" s="33"/>
    </row>
    <row r="61" spans="1:3">
      <c r="A61" s="32" t="s">
        <v>741</v>
      </c>
      <c r="B61" s="33" t="s">
        <v>742</v>
      </c>
      <c r="C61" s="33"/>
    </row>
    <row r="62" spans="1:3">
      <c r="A62" s="32"/>
      <c r="B62" s="33" t="s">
        <v>743</v>
      </c>
      <c r="C62" s="33"/>
    </row>
    <row r="63" spans="1:3">
      <c r="A63" s="32" t="s">
        <v>744</v>
      </c>
      <c r="B63" s="33" t="s">
        <v>745</v>
      </c>
      <c r="C63" s="33"/>
    </row>
    <row r="64" spans="1:3">
      <c r="A64" s="32"/>
      <c r="B64" s="33" t="s">
        <v>746</v>
      </c>
      <c r="C64" s="33"/>
    </row>
    <row r="65" spans="1:3">
      <c r="A65" s="32" t="s">
        <v>747</v>
      </c>
      <c r="B65" s="33" t="s">
        <v>748</v>
      </c>
      <c r="C65" s="33"/>
    </row>
    <row r="66" spans="1:3">
      <c r="A66" s="32" t="s">
        <v>749</v>
      </c>
      <c r="B66" s="33" t="s">
        <v>750</v>
      </c>
      <c r="C66" s="33"/>
    </row>
    <row r="67" spans="1:3">
      <c r="A67" s="32" t="s">
        <v>597</v>
      </c>
      <c r="B67" s="33" t="s">
        <v>751</v>
      </c>
      <c r="C67" s="33"/>
    </row>
    <row r="68" spans="1:3">
      <c r="A68" s="32" t="s">
        <v>752</v>
      </c>
      <c r="B68" s="33" t="s">
        <v>753</v>
      </c>
      <c r="C68" s="33"/>
    </row>
    <row r="69" spans="1:3">
      <c r="A69" s="32" t="s">
        <v>737</v>
      </c>
      <c r="B69" s="33" t="s">
        <v>738</v>
      </c>
      <c r="C69" s="33"/>
    </row>
    <row r="70" spans="1:3">
      <c r="A70" s="32" t="s">
        <v>739</v>
      </c>
      <c r="B70" s="33" t="s">
        <v>740</v>
      </c>
      <c r="C70" s="33"/>
    </row>
    <row r="71" spans="1:3">
      <c r="A71" s="32" t="s">
        <v>754</v>
      </c>
      <c r="B71" s="33" t="s">
        <v>755</v>
      </c>
      <c r="C71" s="33"/>
    </row>
    <row r="72" spans="1:3">
      <c r="A72" s="30"/>
      <c r="B72" s="30"/>
    </row>
    <row r="73" spans="1:3">
      <c r="A73" s="2" t="s">
        <v>756</v>
      </c>
      <c r="B73" s="2" t="s">
        <v>650</v>
      </c>
      <c r="C73" s="2" t="s">
        <v>651</v>
      </c>
    </row>
    <row r="74" spans="1:3">
      <c r="A74" s="32" t="s">
        <v>757</v>
      </c>
      <c r="B74" s="33" t="s">
        <v>758</v>
      </c>
      <c r="C74" s="33"/>
    </row>
    <row r="75" spans="1:3">
      <c r="A75" s="32" t="s">
        <v>759</v>
      </c>
      <c r="B75" s="33" t="s">
        <v>760</v>
      </c>
      <c r="C75" s="33"/>
    </row>
    <row r="76" spans="1:3">
      <c r="A76" s="32" t="s">
        <v>761</v>
      </c>
      <c r="B76" s="33" t="s">
        <v>762</v>
      </c>
      <c r="C76" s="33"/>
    </row>
    <row r="77" spans="1:3">
      <c r="A77" s="32" t="s">
        <v>763</v>
      </c>
      <c r="B77" s="33" t="s">
        <v>764</v>
      </c>
      <c r="C77" s="33"/>
    </row>
    <row r="78" spans="1:3">
      <c r="A78" s="32" t="s">
        <v>765</v>
      </c>
      <c r="B78" s="33" t="s">
        <v>766</v>
      </c>
      <c r="C78" s="33"/>
    </row>
    <row r="79" spans="1:3">
      <c r="A79" s="32" t="s">
        <v>767</v>
      </c>
      <c r="B79" s="33" t="s">
        <v>768</v>
      </c>
      <c r="C79" s="33"/>
    </row>
    <row r="80" spans="1:3">
      <c r="A80" s="32" t="s">
        <v>769</v>
      </c>
      <c r="B80" s="33" t="s">
        <v>770</v>
      </c>
      <c r="C80" s="33"/>
    </row>
    <row r="81" spans="1:3">
      <c r="A81" s="32" t="s">
        <v>771</v>
      </c>
      <c r="B81" s="33" t="s">
        <v>772</v>
      </c>
      <c r="C81" s="33"/>
    </row>
    <row r="82" spans="1:3">
      <c r="A82" s="30"/>
      <c r="B82" s="30"/>
    </row>
    <row r="83" spans="1:3">
      <c r="A83" s="2" t="s">
        <v>773</v>
      </c>
      <c r="B83" s="2" t="s">
        <v>650</v>
      </c>
      <c r="C83" s="2" t="s">
        <v>651</v>
      </c>
    </row>
    <row r="84" spans="1:3" ht="25.5">
      <c r="A84" s="32" t="s">
        <v>773</v>
      </c>
      <c r="B84" s="33" t="s">
        <v>774</v>
      </c>
      <c r="C84" s="33"/>
    </row>
    <row r="85" spans="1:3" ht="25.5">
      <c r="A85" s="32" t="s">
        <v>775</v>
      </c>
      <c r="B85" s="33" t="s">
        <v>776</v>
      </c>
      <c r="C85" s="33"/>
    </row>
    <row r="86" spans="1:3">
      <c r="A86" s="32" t="s">
        <v>777</v>
      </c>
      <c r="B86" s="33" t="s">
        <v>778</v>
      </c>
      <c r="C86" s="33"/>
    </row>
    <row r="87" spans="1:3">
      <c r="A87" s="32" t="s">
        <v>779</v>
      </c>
      <c r="B87" s="33" t="s">
        <v>780</v>
      </c>
      <c r="C87" s="33"/>
    </row>
    <row r="88" spans="1:3" ht="25.5">
      <c r="A88" s="32" t="s">
        <v>781</v>
      </c>
      <c r="B88" s="33" t="s">
        <v>782</v>
      </c>
      <c r="C88" s="33"/>
    </row>
    <row r="89" spans="1:3">
      <c r="A89" s="32" t="s">
        <v>736</v>
      </c>
      <c r="B89" s="33" t="s">
        <v>783</v>
      </c>
      <c r="C89" s="33"/>
    </row>
    <row r="90" spans="1:3" ht="25.5">
      <c r="A90" s="32" t="s">
        <v>784</v>
      </c>
      <c r="B90" s="33" t="s">
        <v>785</v>
      </c>
      <c r="C90" s="33"/>
    </row>
    <row r="91" spans="1:3" ht="25.5">
      <c r="A91" s="32" t="s">
        <v>786</v>
      </c>
      <c r="B91" s="33" t="s">
        <v>787</v>
      </c>
      <c r="C91" s="33"/>
    </row>
    <row r="92" spans="1:3">
      <c r="A92" s="32" t="s">
        <v>788</v>
      </c>
      <c r="B92" s="33" t="s">
        <v>789</v>
      </c>
      <c r="C92" s="33"/>
    </row>
    <row r="93" spans="1:3">
      <c r="A93" s="30"/>
      <c r="B93" s="30"/>
    </row>
    <row r="94" spans="1:3">
      <c r="A94" s="2" t="s">
        <v>790</v>
      </c>
      <c r="B94" s="2" t="s">
        <v>650</v>
      </c>
      <c r="C94" s="2" t="s">
        <v>651</v>
      </c>
    </row>
    <row r="95" spans="1:3">
      <c r="A95" s="32" t="s">
        <v>791</v>
      </c>
      <c r="B95" s="33" t="s">
        <v>792</v>
      </c>
      <c r="C95" s="33"/>
    </row>
    <row r="96" spans="1:3">
      <c r="A96" s="32" t="s">
        <v>793</v>
      </c>
      <c r="B96" s="33" t="s">
        <v>794</v>
      </c>
      <c r="C96" s="33"/>
    </row>
    <row r="97" spans="1:3" ht="25.5">
      <c r="A97" s="32" t="s">
        <v>795</v>
      </c>
      <c r="B97" s="33" t="s">
        <v>796</v>
      </c>
      <c r="C97" s="33"/>
    </row>
    <row r="98" spans="1:3">
      <c r="A98" s="32" t="s">
        <v>797</v>
      </c>
      <c r="B98" s="33" t="s">
        <v>798</v>
      </c>
      <c r="C98" s="33"/>
    </row>
    <row r="99" spans="1:3" ht="25.5">
      <c r="A99" s="32" t="s">
        <v>799</v>
      </c>
      <c r="B99" s="33" t="s">
        <v>800</v>
      </c>
      <c r="C99" s="33"/>
    </row>
    <row r="100" spans="1:3">
      <c r="A100" s="32" t="s">
        <v>801</v>
      </c>
      <c r="B100" s="33" t="s">
        <v>802</v>
      </c>
      <c r="C100" s="33"/>
    </row>
    <row r="101" spans="1:3">
      <c r="A101" s="32" t="s">
        <v>803</v>
      </c>
      <c r="B101" s="33" t="s">
        <v>804</v>
      </c>
      <c r="C101" s="33"/>
    </row>
    <row r="102" spans="1:3">
      <c r="A102" s="32" t="s">
        <v>805</v>
      </c>
      <c r="B102" s="33" t="s">
        <v>806</v>
      </c>
      <c r="C102" s="33"/>
    </row>
    <row r="103" spans="1:3">
      <c r="A103" s="30"/>
      <c r="B103" s="30"/>
    </row>
    <row r="104" spans="1:3">
      <c r="A104" s="2" t="s">
        <v>807</v>
      </c>
      <c r="B104" s="2" t="s">
        <v>650</v>
      </c>
      <c r="C104" s="2" t="s">
        <v>651</v>
      </c>
    </row>
    <row r="105" spans="1:3">
      <c r="A105" s="32" t="s">
        <v>808</v>
      </c>
      <c r="B105" s="33" t="s">
        <v>809</v>
      </c>
      <c r="C105" s="33"/>
    </row>
    <row r="106" spans="1:3">
      <c r="A106" s="32"/>
      <c r="B106" s="33" t="s">
        <v>810</v>
      </c>
      <c r="C106" s="33"/>
    </row>
    <row r="107" spans="1:3" ht="25.5">
      <c r="A107" s="32"/>
      <c r="B107" s="33" t="s">
        <v>811</v>
      </c>
      <c r="C107" s="33"/>
    </row>
    <row r="108" spans="1:3">
      <c r="A108" s="32" t="s">
        <v>812</v>
      </c>
      <c r="B108" s="33" t="s">
        <v>813</v>
      </c>
      <c r="C108" s="33"/>
    </row>
    <row r="109" spans="1:3">
      <c r="A109" s="32"/>
      <c r="B109" s="33" t="s">
        <v>814</v>
      </c>
      <c r="C109" s="33"/>
    </row>
    <row r="110" spans="1:3">
      <c r="A110" s="32" t="s">
        <v>815</v>
      </c>
      <c r="B110" s="33" t="s">
        <v>816</v>
      </c>
      <c r="C110" s="33"/>
    </row>
    <row r="111" spans="1:3">
      <c r="A111" s="32"/>
      <c r="B111" s="33" t="s">
        <v>817</v>
      </c>
      <c r="C111" s="33"/>
    </row>
    <row r="112" spans="1:3">
      <c r="A112" s="32" t="s">
        <v>818</v>
      </c>
      <c r="B112" s="33" t="s">
        <v>819</v>
      </c>
      <c r="C112" s="33"/>
    </row>
    <row r="113" spans="1:3">
      <c r="A113" s="32"/>
      <c r="B113" s="33" t="s">
        <v>820</v>
      </c>
      <c r="C113" s="33"/>
    </row>
    <row r="114" spans="1:3">
      <c r="A114" s="32"/>
      <c r="B114" s="33" t="s">
        <v>821</v>
      </c>
      <c r="C114" s="33"/>
    </row>
    <row r="115" spans="1:3" ht="38.25">
      <c r="A115" s="32" t="s">
        <v>822</v>
      </c>
      <c r="B115" s="33" t="s">
        <v>823</v>
      </c>
      <c r="C115" s="33"/>
    </row>
    <row r="116" spans="1:3">
      <c r="A116" s="32" t="s">
        <v>824</v>
      </c>
      <c r="B116" s="33" t="s">
        <v>825</v>
      </c>
      <c r="C116" s="33"/>
    </row>
    <row r="117" spans="1:3">
      <c r="A117" s="32"/>
      <c r="B117" s="33" t="s">
        <v>826</v>
      </c>
      <c r="C117" s="33"/>
    </row>
    <row r="118" spans="1:3">
      <c r="A118" s="32"/>
      <c r="B118" s="33" t="s">
        <v>827</v>
      </c>
      <c r="C118" s="33"/>
    </row>
    <row r="119" spans="1:3">
      <c r="A119" s="32"/>
      <c r="B119" s="33" t="s">
        <v>828</v>
      </c>
      <c r="C119" s="33"/>
    </row>
    <row r="120" spans="1:3">
      <c r="A120" s="30"/>
      <c r="B120" s="30"/>
    </row>
    <row r="121" spans="1:3">
      <c r="A121" s="2" t="s">
        <v>829</v>
      </c>
      <c r="B121" s="2" t="s">
        <v>650</v>
      </c>
      <c r="C121" s="2" t="s">
        <v>651</v>
      </c>
    </row>
    <row r="122" spans="1:3">
      <c r="A122" s="32" t="s">
        <v>830</v>
      </c>
      <c r="B122" s="33" t="s">
        <v>831</v>
      </c>
      <c r="C122" s="33"/>
    </row>
    <row r="123" spans="1:3">
      <c r="A123" s="32"/>
      <c r="B123" s="33" t="s">
        <v>832</v>
      </c>
      <c r="C123" s="33"/>
    </row>
    <row r="124" spans="1:3">
      <c r="A124" s="32"/>
      <c r="B124" s="33" t="s">
        <v>833</v>
      </c>
      <c r="C124" s="33"/>
    </row>
    <row r="125" spans="1:3" ht="25.5">
      <c r="A125" s="32" t="s">
        <v>834</v>
      </c>
      <c r="B125" s="33" t="s">
        <v>835</v>
      </c>
      <c r="C125" s="33"/>
    </row>
    <row r="126" spans="1:3" ht="25.5">
      <c r="A126" s="32"/>
      <c r="B126" s="33" t="s">
        <v>836</v>
      </c>
      <c r="C126" s="33"/>
    </row>
    <row r="127" spans="1:3" ht="51">
      <c r="A127" s="32" t="s">
        <v>837</v>
      </c>
      <c r="B127" s="33" t="s">
        <v>838</v>
      </c>
      <c r="C127" s="33"/>
    </row>
    <row r="128" spans="1:3">
      <c r="A128" s="32" t="s">
        <v>839</v>
      </c>
      <c r="B128" s="33" t="s">
        <v>840</v>
      </c>
      <c r="C128" s="33"/>
    </row>
    <row r="129" spans="1:3">
      <c r="A129" s="32"/>
      <c r="B129" s="33" t="s">
        <v>841</v>
      </c>
      <c r="C129" s="33"/>
    </row>
    <row r="130" spans="1:3" ht="25.5">
      <c r="A130" s="32" t="s">
        <v>842</v>
      </c>
      <c r="B130" s="33" t="s">
        <v>843</v>
      </c>
      <c r="C130" s="3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EDBC7-CC7D-4E98-B77A-138D64559558}">
  <sheetPr codeName="Sheet11"/>
  <dimension ref="A1:D6"/>
  <sheetViews>
    <sheetView zoomScale="90" zoomScaleNormal="90" workbookViewId="0">
      <selection activeCell="B10" sqref="B10"/>
    </sheetView>
  </sheetViews>
  <sheetFormatPr defaultRowHeight="15.75"/>
  <cols>
    <col min="1" max="1" width="28.625" customWidth="1"/>
    <col min="2" max="4" width="60.625" customWidth="1"/>
  </cols>
  <sheetData>
    <row r="1" spans="1:4">
      <c r="A1" s="1" t="s">
        <v>844</v>
      </c>
      <c r="B1" s="1" t="s">
        <v>845</v>
      </c>
      <c r="C1" s="1" t="s">
        <v>846</v>
      </c>
      <c r="D1" s="1" t="s">
        <v>847</v>
      </c>
    </row>
    <row r="2" spans="1:4">
      <c r="A2" s="32" t="s">
        <v>848</v>
      </c>
      <c r="B2" s="34" t="s">
        <v>849</v>
      </c>
      <c r="C2" s="34" t="s">
        <v>850</v>
      </c>
      <c r="D2" s="34" t="s">
        <v>851</v>
      </c>
    </row>
    <row r="3" spans="1:4">
      <c r="A3" s="32" t="s">
        <v>852</v>
      </c>
      <c r="B3" s="34" t="s">
        <v>853</v>
      </c>
      <c r="C3" s="34" t="s">
        <v>854</v>
      </c>
      <c r="D3" s="34" t="s">
        <v>855</v>
      </c>
    </row>
    <row r="4" spans="1:4">
      <c r="A4" s="32" t="s">
        <v>856</v>
      </c>
      <c r="B4" s="34" t="s">
        <v>857</v>
      </c>
      <c r="C4" s="34" t="s">
        <v>858</v>
      </c>
      <c r="D4" s="34" t="s">
        <v>859</v>
      </c>
    </row>
    <row r="5" spans="1:4" ht="25.5">
      <c r="A5" s="32" t="s">
        <v>860</v>
      </c>
      <c r="B5" s="34" t="s">
        <v>861</v>
      </c>
      <c r="C5" s="34" t="s">
        <v>862</v>
      </c>
      <c r="D5" s="34" t="s">
        <v>863</v>
      </c>
    </row>
    <row r="6" spans="1:4" ht="38.25">
      <c r="A6" s="32" t="s">
        <v>864</v>
      </c>
      <c r="B6" s="34" t="s">
        <v>865</v>
      </c>
      <c r="C6" s="34" t="s">
        <v>866</v>
      </c>
      <c r="D6" s="34" t="s">
        <v>867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4FF38-09B1-47B0-92B0-E649C4F002E8}">
  <sheetPr codeName="Sheet2"/>
  <dimension ref="A1:C10"/>
  <sheetViews>
    <sheetView zoomScale="110" zoomScaleNormal="110" workbookViewId="0">
      <selection activeCell="B6" sqref="B6"/>
    </sheetView>
  </sheetViews>
  <sheetFormatPr defaultRowHeight="15.75"/>
  <cols>
    <col min="1" max="1" width="31.875" bestFit="1" customWidth="1"/>
    <col min="2" max="2" width="54.75" bestFit="1" customWidth="1"/>
    <col min="3" max="3" width="116.375" customWidth="1"/>
  </cols>
  <sheetData>
    <row r="1" spans="1:3" ht="16.5" thickBot="1">
      <c r="A1" s="28" t="s">
        <v>115</v>
      </c>
      <c r="B1" s="29" t="s">
        <v>116</v>
      </c>
      <c r="C1" s="29" t="s">
        <v>117</v>
      </c>
    </row>
    <row r="2" spans="1:3" ht="102">
      <c r="A2" s="195" t="s">
        <v>118</v>
      </c>
      <c r="B2" s="145" t="s">
        <v>119</v>
      </c>
      <c r="C2" s="145" t="s">
        <v>120</v>
      </c>
    </row>
    <row r="3" spans="1:3" ht="114.75">
      <c r="A3" s="195" t="s">
        <v>121</v>
      </c>
      <c r="B3" s="145" t="s">
        <v>122</v>
      </c>
      <c r="C3" s="145" t="s">
        <v>123</v>
      </c>
    </row>
    <row r="4" spans="1:3" ht="127.5">
      <c r="A4" s="195" t="s">
        <v>124</v>
      </c>
      <c r="B4" s="145" t="s">
        <v>125</v>
      </c>
      <c r="C4" s="145" t="s">
        <v>126</v>
      </c>
    </row>
    <row r="5" spans="1:3" ht="51">
      <c r="A5" s="195" t="s">
        <v>127</v>
      </c>
      <c r="B5" s="145" t="s">
        <v>128</v>
      </c>
      <c r="C5" s="145" t="s">
        <v>129</v>
      </c>
    </row>
    <row r="8" spans="1:3">
      <c r="B8" s="107" t="s">
        <v>130</v>
      </c>
      <c r="C8" s="107" t="s">
        <v>131</v>
      </c>
    </row>
    <row r="9" spans="1:3" ht="114.75">
      <c r="A9" s="195" t="s">
        <v>132</v>
      </c>
      <c r="B9" s="31" t="s">
        <v>133</v>
      </c>
      <c r="C9" s="31" t="s">
        <v>134</v>
      </c>
    </row>
    <row r="10" spans="1:3" ht="63.75">
      <c r="A10" s="195" t="s">
        <v>135</v>
      </c>
      <c r="B10" s="31" t="s">
        <v>136</v>
      </c>
      <c r="C10" s="31" t="s">
        <v>137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8620F-250C-4EEA-BA37-2B34BAFE6485}">
  <sheetPr codeName="Sheet3"/>
  <dimension ref="A1:AG14"/>
  <sheetViews>
    <sheetView zoomScale="90" zoomScaleNormal="90" workbookViewId="0">
      <pane xSplit="2" ySplit="1" topLeftCell="C2" activePane="bottomRight" state="frozen"/>
      <selection pane="bottomRight" activeCell="C28" sqref="C28"/>
      <selection pane="bottomLeft" activeCell="A2" sqref="A2"/>
      <selection pane="topRight" activeCell="C1" sqref="C1"/>
    </sheetView>
  </sheetViews>
  <sheetFormatPr defaultRowHeight="15"/>
  <cols>
    <col min="1" max="1" width="8.125" style="18" bestFit="1" customWidth="1"/>
    <col min="2" max="2" width="51.75" style="18" bestFit="1" customWidth="1"/>
    <col min="3" max="3" width="26.375" style="18" bestFit="1" customWidth="1"/>
    <col min="4" max="6" width="26.375" style="18" customWidth="1"/>
    <col min="7" max="7" width="27.375" style="18" customWidth="1"/>
    <col min="8" max="8" width="16.625" style="18" bestFit="1" customWidth="1"/>
    <col min="9" max="9" width="27.375" style="18" customWidth="1"/>
    <col min="10" max="10" width="19.75" style="18" bestFit="1" customWidth="1"/>
    <col min="11" max="12" width="19.75" style="18" customWidth="1"/>
    <col min="13" max="13" width="76.5" style="18" customWidth="1"/>
    <col min="14" max="16" width="19.75" style="18" customWidth="1"/>
    <col min="17" max="17" width="76.5" style="18" customWidth="1"/>
    <col min="18" max="18" width="19.75" style="18" bestFit="1" customWidth="1"/>
    <col min="19" max="19" width="14.125" style="18" bestFit="1" customWidth="1"/>
    <col min="20" max="21" width="19.75" style="18" customWidth="1"/>
    <col min="22" max="22" width="22.75" style="18" bestFit="1" customWidth="1"/>
    <col min="23" max="23" width="22.75" style="18" customWidth="1"/>
    <col min="24" max="24" width="21.75" style="18" bestFit="1" customWidth="1"/>
    <col min="25" max="27" width="21.625" style="18" bestFit="1" customWidth="1"/>
    <col min="28" max="28" width="24.5" style="18" bestFit="1" customWidth="1"/>
    <col min="29" max="29" width="25.5" style="18" customWidth="1"/>
    <col min="30" max="30" width="27.375" style="18" bestFit="1" customWidth="1"/>
    <col min="31" max="31" width="22.625" style="18" bestFit="1" customWidth="1"/>
    <col min="32" max="32" width="22.625" style="18" customWidth="1"/>
    <col min="33" max="33" width="92.75" style="18" bestFit="1" customWidth="1"/>
    <col min="34" max="16384" width="9" style="18"/>
  </cols>
  <sheetData>
    <row r="1" spans="1:33" ht="57.75" thickTop="1" thickBot="1">
      <c r="A1" s="9" t="s">
        <v>138</v>
      </c>
      <c r="B1" s="10" t="s">
        <v>139</v>
      </c>
      <c r="C1" s="10" t="s">
        <v>140</v>
      </c>
      <c r="D1" s="11" t="s">
        <v>141</v>
      </c>
      <c r="E1" s="11" t="s">
        <v>142</v>
      </c>
      <c r="F1" s="11" t="s">
        <v>143</v>
      </c>
      <c r="G1" s="11" t="s">
        <v>144</v>
      </c>
      <c r="H1" s="11" t="s">
        <v>145</v>
      </c>
      <c r="I1" s="12" t="s">
        <v>146</v>
      </c>
      <c r="J1" s="13" t="s">
        <v>147</v>
      </c>
      <c r="K1" s="13" t="s">
        <v>148</v>
      </c>
      <c r="L1" s="13" t="s">
        <v>149</v>
      </c>
      <c r="M1" s="13" t="s">
        <v>150</v>
      </c>
      <c r="N1" s="13" t="s">
        <v>151</v>
      </c>
      <c r="O1" s="13" t="s">
        <v>152</v>
      </c>
      <c r="P1" s="13" t="s">
        <v>153</v>
      </c>
      <c r="Q1" s="14" t="s">
        <v>154</v>
      </c>
      <c r="R1" s="14" t="s">
        <v>155</v>
      </c>
      <c r="S1" s="14" t="s">
        <v>156</v>
      </c>
      <c r="T1" s="15" t="s">
        <v>157</v>
      </c>
      <c r="U1" s="15" t="s">
        <v>158</v>
      </c>
      <c r="V1" s="15" t="s">
        <v>159</v>
      </c>
      <c r="W1" s="16" t="s">
        <v>160</v>
      </c>
      <c r="X1" s="16" t="s">
        <v>161</v>
      </c>
      <c r="Y1" s="16" t="s">
        <v>162</v>
      </c>
      <c r="Z1" s="16" t="s">
        <v>163</v>
      </c>
      <c r="AA1" s="16" t="s">
        <v>164</v>
      </c>
      <c r="AB1" s="16" t="s">
        <v>165</v>
      </c>
      <c r="AC1" s="16" t="s">
        <v>166</v>
      </c>
      <c r="AD1" s="16" t="s">
        <v>167</v>
      </c>
      <c r="AE1" s="16" t="s">
        <v>168</v>
      </c>
      <c r="AF1" s="16" t="s">
        <v>169</v>
      </c>
      <c r="AG1" s="17" t="s">
        <v>170</v>
      </c>
    </row>
    <row r="2" spans="1:33" ht="15.75" thickTop="1">
      <c r="A2" s="162" t="s">
        <v>171</v>
      </c>
      <c r="B2" s="114" t="s">
        <v>172</v>
      </c>
      <c r="C2" s="114"/>
      <c r="D2" s="115"/>
      <c r="E2" s="115"/>
      <c r="F2" s="115"/>
      <c r="G2" s="115"/>
      <c r="H2" s="115"/>
      <c r="I2" s="116"/>
      <c r="J2" s="117"/>
      <c r="K2" s="117"/>
      <c r="L2" s="117"/>
      <c r="M2" s="118"/>
      <c r="N2" s="118"/>
      <c r="O2" s="118"/>
      <c r="P2" s="118"/>
      <c r="Q2" s="119"/>
      <c r="R2" s="119"/>
      <c r="S2" s="120"/>
      <c r="T2" s="120"/>
      <c r="U2" s="120"/>
      <c r="V2" s="120"/>
      <c r="W2" s="121" t="str">
        <f>VLOOKUP(A2,'Migration Complexity Score'!$A$3:$X$14,24,FALSE)</f>
        <v>M</v>
      </c>
      <c r="X2" s="121" t="str">
        <f>VLOOKUP(A2,'7Rs Score'!$A$3:$AA$14,27,FALSE)</f>
        <v>Retain</v>
      </c>
      <c r="Y2" s="131">
        <f>VLOOKUP(A2,'Target Environment Score'!$A$3:$AM$14,37,FALSE)</f>
        <v>5</v>
      </c>
      <c r="Z2" s="131">
        <f>VLOOKUP(A2,'Target Environment Score'!$A$3:$AM$14,38,FALSE)</f>
        <v>7</v>
      </c>
      <c r="AA2" s="131">
        <f>VLOOKUP(A2,'Target Environment Score'!$A$3:$AM$14,39,FALSE)</f>
        <v>5</v>
      </c>
      <c r="AB2" s="121"/>
      <c r="AC2" s="122"/>
      <c r="AD2" s="122"/>
      <c r="AE2" s="123"/>
      <c r="AF2" s="123"/>
      <c r="AG2" s="19"/>
    </row>
    <row r="3" spans="1:33">
      <c r="A3" s="163" t="s">
        <v>173</v>
      </c>
      <c r="B3" s="110" t="s">
        <v>174</v>
      </c>
      <c r="C3" s="112"/>
      <c r="D3" s="125"/>
      <c r="E3" s="125"/>
      <c r="F3" s="125"/>
      <c r="G3" s="125"/>
      <c r="H3" s="125"/>
      <c r="I3" s="126"/>
      <c r="J3" s="127"/>
      <c r="K3" s="127"/>
      <c r="L3" s="127"/>
      <c r="M3" s="128"/>
      <c r="N3" s="128"/>
      <c r="O3" s="128"/>
      <c r="P3" s="128"/>
      <c r="Q3" s="129"/>
      <c r="R3" s="129"/>
      <c r="S3" s="130"/>
      <c r="T3" s="130"/>
      <c r="U3" s="130"/>
      <c r="V3" s="130"/>
      <c r="W3" s="131" t="str">
        <f>VLOOKUP(A3,'Migration Complexity Score'!$A$3:$X$14,24,FALSE)</f>
        <v>L</v>
      </c>
      <c r="X3" s="131" t="str">
        <f>VLOOKUP(A3,'7Rs Score'!$A$3:$AA$14,27,FALSE)</f>
        <v>Retire</v>
      </c>
      <c r="Y3" s="131">
        <f>VLOOKUP(A3,'Target Environment Score'!$A$3:$AM$14,37,FALSE)</f>
        <v>5</v>
      </c>
      <c r="Z3" s="131">
        <f>VLOOKUP(A3,'Target Environment Score'!$A$3:$AM$14,38,FALSE)</f>
        <v>7</v>
      </c>
      <c r="AA3" s="131">
        <f>VLOOKUP(A3,'Target Environment Score'!$A$3:$AM$14,39,FALSE)</f>
        <v>5</v>
      </c>
      <c r="AB3" s="131"/>
      <c r="AC3" s="132"/>
      <c r="AD3" s="132"/>
      <c r="AE3" s="132"/>
      <c r="AF3" s="132"/>
      <c r="AG3" s="20"/>
    </row>
    <row r="4" spans="1:33">
      <c r="A4" s="163" t="s">
        <v>175</v>
      </c>
      <c r="B4" s="112" t="s">
        <v>176</v>
      </c>
      <c r="C4" s="112"/>
      <c r="D4" s="125"/>
      <c r="E4" s="125"/>
      <c r="F4" s="125"/>
      <c r="G4" s="125"/>
      <c r="H4" s="125"/>
      <c r="I4" s="126"/>
      <c r="J4" s="127"/>
      <c r="K4" s="127"/>
      <c r="L4" s="127"/>
      <c r="M4" s="128"/>
      <c r="N4" s="128"/>
      <c r="O4" s="128"/>
      <c r="P4" s="128"/>
      <c r="Q4" s="129"/>
      <c r="R4" s="129"/>
      <c r="S4" s="130"/>
      <c r="T4" s="130"/>
      <c r="U4" s="130"/>
      <c r="V4" s="130"/>
      <c r="W4" s="131" t="str">
        <f>VLOOKUP(A4,'Migration Complexity Score'!$A$3:$X$14,24,FALSE)</f>
        <v>L</v>
      </c>
      <c r="X4" s="131" t="str">
        <f>VLOOKUP(A4,'7Rs Score'!$A$3:$AA$14,27,FALSE)</f>
        <v>Retire</v>
      </c>
      <c r="Y4" s="131">
        <f>VLOOKUP(A4,'Target Environment Score'!$A$3:$AM$14,37,FALSE)</f>
        <v>0</v>
      </c>
      <c r="Z4" s="131">
        <f>VLOOKUP(A4,'Target Environment Score'!$A$3:$AM$14,38,FALSE)</f>
        <v>0</v>
      </c>
      <c r="AA4" s="131">
        <f>VLOOKUP(A4,'Target Environment Score'!$A$3:$AM$14,39,FALSE)</f>
        <v>0</v>
      </c>
      <c r="AB4" s="131"/>
      <c r="AC4" s="132"/>
      <c r="AD4" s="132"/>
      <c r="AE4" s="132"/>
      <c r="AF4" s="132"/>
      <c r="AG4" s="20"/>
    </row>
    <row r="5" spans="1:33">
      <c r="A5" s="124"/>
      <c r="B5" s="112"/>
      <c r="C5" s="112"/>
      <c r="D5" s="125"/>
      <c r="E5" s="125"/>
      <c r="F5" s="125"/>
      <c r="G5" s="125"/>
      <c r="H5" s="125"/>
      <c r="I5" s="133"/>
      <c r="J5" s="127"/>
      <c r="K5" s="127"/>
      <c r="L5" s="127"/>
      <c r="M5" s="128"/>
      <c r="N5" s="128"/>
      <c r="O5" s="128"/>
      <c r="P5" s="128"/>
      <c r="Q5" s="129"/>
      <c r="R5" s="129"/>
      <c r="S5" s="130"/>
      <c r="T5" s="130"/>
      <c r="U5" s="130"/>
      <c r="V5" s="130"/>
      <c r="W5" s="131"/>
      <c r="X5" s="131"/>
      <c r="Y5" s="131"/>
      <c r="Z5" s="131"/>
      <c r="AA5" s="131"/>
      <c r="AB5" s="131"/>
      <c r="AC5" s="132"/>
      <c r="AD5" s="132"/>
      <c r="AE5" s="132"/>
      <c r="AF5" s="132"/>
      <c r="AG5" s="20"/>
    </row>
    <row r="6" spans="1:33">
      <c r="A6" s="124"/>
      <c r="B6" s="112"/>
      <c r="C6" s="112"/>
      <c r="D6" s="125"/>
      <c r="E6" s="125"/>
      <c r="F6" s="125"/>
      <c r="G6" s="125"/>
      <c r="H6" s="125"/>
      <c r="I6" s="126"/>
      <c r="J6" s="127"/>
      <c r="K6" s="127"/>
      <c r="L6" s="127"/>
      <c r="M6" s="128"/>
      <c r="N6" s="128"/>
      <c r="O6" s="128"/>
      <c r="P6" s="128"/>
      <c r="Q6" s="129"/>
      <c r="R6" s="129"/>
      <c r="S6" s="130"/>
      <c r="T6" s="130"/>
      <c r="U6" s="130"/>
      <c r="V6" s="130"/>
      <c r="W6" s="131"/>
      <c r="X6" s="131"/>
      <c r="Y6" s="131"/>
      <c r="Z6" s="131"/>
      <c r="AA6" s="131"/>
      <c r="AB6" s="131"/>
      <c r="AC6" s="132"/>
      <c r="AD6" s="132"/>
      <c r="AE6" s="132"/>
      <c r="AF6" s="132"/>
      <c r="AG6" s="20"/>
    </row>
    <row r="7" spans="1:33">
      <c r="A7" s="124"/>
      <c r="B7" s="112"/>
      <c r="C7" s="112"/>
      <c r="D7" s="125"/>
      <c r="E7" s="125"/>
      <c r="F7" s="125"/>
      <c r="G7" s="125"/>
      <c r="H7" s="125"/>
      <c r="I7" s="126"/>
      <c r="J7" s="127"/>
      <c r="K7" s="127"/>
      <c r="L7" s="127"/>
      <c r="M7" s="128"/>
      <c r="N7" s="128"/>
      <c r="O7" s="128"/>
      <c r="P7" s="128"/>
      <c r="Q7" s="134"/>
      <c r="R7" s="134"/>
      <c r="S7" s="130"/>
      <c r="T7" s="130"/>
      <c r="U7" s="130"/>
      <c r="V7" s="130"/>
      <c r="W7" s="131"/>
      <c r="X7" s="131"/>
      <c r="Y7" s="131"/>
      <c r="Z7" s="131"/>
      <c r="AA7" s="131"/>
      <c r="AB7" s="131"/>
      <c r="AC7" s="132"/>
      <c r="AD7" s="132"/>
      <c r="AE7" s="132"/>
      <c r="AF7" s="132"/>
      <c r="AG7" s="20"/>
    </row>
    <row r="8" spans="1:33">
      <c r="A8" s="124"/>
      <c r="B8" s="112"/>
      <c r="C8" s="112"/>
      <c r="D8" s="125"/>
      <c r="E8" s="125"/>
      <c r="F8" s="125"/>
      <c r="G8" s="125"/>
      <c r="H8" s="125"/>
      <c r="I8" s="126"/>
      <c r="J8" s="127"/>
      <c r="K8" s="127"/>
      <c r="L8" s="127"/>
      <c r="M8" s="128"/>
      <c r="N8" s="128"/>
      <c r="O8" s="128"/>
      <c r="P8" s="128"/>
      <c r="Q8" s="134"/>
      <c r="R8" s="134"/>
      <c r="S8" s="130"/>
      <c r="T8" s="130"/>
      <c r="U8" s="130"/>
      <c r="V8" s="130"/>
      <c r="W8" s="131"/>
      <c r="X8" s="131"/>
      <c r="Y8" s="131"/>
      <c r="Z8" s="131"/>
      <c r="AA8" s="131"/>
      <c r="AB8" s="131"/>
      <c r="AC8" s="132"/>
      <c r="AD8" s="132"/>
      <c r="AE8" s="132"/>
      <c r="AF8" s="132"/>
      <c r="AG8" s="20"/>
    </row>
    <row r="9" spans="1:33">
      <c r="A9" s="124"/>
      <c r="B9" s="112"/>
      <c r="C9" s="112"/>
      <c r="D9" s="125"/>
      <c r="E9" s="125"/>
      <c r="F9" s="125"/>
      <c r="G9" s="125"/>
      <c r="H9" s="125"/>
      <c r="I9" s="126"/>
      <c r="J9" s="127"/>
      <c r="K9" s="127"/>
      <c r="L9" s="127"/>
      <c r="M9" s="128"/>
      <c r="N9" s="128"/>
      <c r="O9" s="128"/>
      <c r="P9" s="128"/>
      <c r="Q9" s="134"/>
      <c r="R9" s="134"/>
      <c r="S9" s="130"/>
      <c r="T9" s="130"/>
      <c r="U9" s="130"/>
      <c r="V9" s="130"/>
      <c r="W9" s="131"/>
      <c r="X9" s="131"/>
      <c r="Y9" s="131"/>
      <c r="Z9" s="131"/>
      <c r="AA9" s="131"/>
      <c r="AB9" s="131"/>
      <c r="AC9" s="132"/>
      <c r="AD9" s="132"/>
      <c r="AE9" s="132"/>
      <c r="AF9" s="132"/>
      <c r="AG9" s="20"/>
    </row>
    <row r="10" spans="1:33">
      <c r="A10" s="124"/>
      <c r="B10" s="112"/>
      <c r="C10" s="112"/>
      <c r="D10" s="125"/>
      <c r="E10" s="125"/>
      <c r="F10" s="125"/>
      <c r="G10" s="125"/>
      <c r="H10" s="125"/>
      <c r="I10" s="126"/>
      <c r="J10" s="127"/>
      <c r="K10" s="127"/>
      <c r="L10" s="127"/>
      <c r="M10" s="128"/>
      <c r="N10" s="128"/>
      <c r="O10" s="128"/>
      <c r="P10" s="128"/>
      <c r="Q10" s="134"/>
      <c r="R10" s="134"/>
      <c r="S10" s="130"/>
      <c r="T10" s="130"/>
      <c r="U10" s="130"/>
      <c r="V10" s="130"/>
      <c r="W10" s="131"/>
      <c r="X10" s="131"/>
      <c r="Y10" s="131"/>
      <c r="Z10" s="131"/>
      <c r="AA10" s="131"/>
      <c r="AB10" s="131"/>
      <c r="AC10" s="132"/>
      <c r="AD10" s="132"/>
      <c r="AE10" s="132"/>
      <c r="AF10" s="132"/>
      <c r="AG10" s="20"/>
    </row>
    <row r="11" spans="1:33">
      <c r="A11" s="124"/>
      <c r="B11" s="112"/>
      <c r="C11" s="112"/>
      <c r="D11" s="125"/>
      <c r="E11" s="125"/>
      <c r="F11" s="125"/>
      <c r="G11" s="125"/>
      <c r="H11" s="125"/>
      <c r="I11" s="126"/>
      <c r="J11" s="127"/>
      <c r="K11" s="127"/>
      <c r="L11" s="127"/>
      <c r="M11" s="128"/>
      <c r="N11" s="128"/>
      <c r="O11" s="128"/>
      <c r="P11" s="128"/>
      <c r="Q11" s="129"/>
      <c r="R11" s="129"/>
      <c r="S11" s="130"/>
      <c r="T11" s="130"/>
      <c r="U11" s="130"/>
      <c r="V11" s="130"/>
      <c r="W11" s="131"/>
      <c r="X11" s="131"/>
      <c r="Y11" s="131"/>
      <c r="Z11" s="131"/>
      <c r="AA11" s="131"/>
      <c r="AB11" s="131"/>
      <c r="AC11" s="132"/>
      <c r="AD11" s="132"/>
      <c r="AE11" s="132"/>
      <c r="AF11" s="132"/>
      <c r="AG11" s="20"/>
    </row>
    <row r="12" spans="1:33" ht="15.75" thickBot="1">
      <c r="A12" s="135"/>
      <c r="B12" s="136"/>
      <c r="C12" s="136"/>
      <c r="D12" s="137"/>
      <c r="E12" s="137"/>
      <c r="F12" s="137"/>
      <c r="G12" s="137"/>
      <c r="H12" s="137"/>
      <c r="I12" s="138"/>
      <c r="J12" s="139"/>
      <c r="K12" s="139"/>
      <c r="L12" s="139"/>
      <c r="M12" s="140"/>
      <c r="N12" s="140"/>
      <c r="O12" s="140"/>
      <c r="P12" s="140"/>
      <c r="Q12" s="141"/>
      <c r="R12" s="141"/>
      <c r="S12" s="142"/>
      <c r="T12" s="142"/>
      <c r="U12" s="142"/>
      <c r="V12" s="142"/>
      <c r="W12" s="143"/>
      <c r="X12" s="143"/>
      <c r="Y12" s="143"/>
      <c r="Z12" s="143"/>
      <c r="AA12" s="143"/>
      <c r="AB12" s="143"/>
      <c r="AC12" s="144"/>
      <c r="AD12" s="144"/>
      <c r="AE12" s="144"/>
      <c r="AF12" s="144"/>
      <c r="AG12" s="21"/>
    </row>
    <row r="13" spans="1:33" ht="15.75" thickTop="1"/>
    <row r="14" spans="1:33">
      <c r="W14" s="164"/>
    </row>
  </sheetData>
  <conditionalFormatting sqref="B2:P12 Q1:AF1">
    <cfRule type="expression" dxfId="7" priority="1">
      <formula>#REF!="EOL"</formula>
    </cfRule>
    <cfRule type="expression" dxfId="6" priority="2">
      <formula>#REF!="Archive"</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1DD5F-9689-4419-8E2C-96305EEB05F3}">
  <sheetPr codeName="Sheet4"/>
  <dimension ref="A1:X17"/>
  <sheetViews>
    <sheetView zoomScale="90" zoomScaleNormal="90" workbookViewId="0">
      <pane xSplit="3" ySplit="2" topLeftCell="Q3" activePane="bottomRight" state="frozen"/>
      <selection pane="bottomRight" activeCell="R19" sqref="R19"/>
      <selection pane="bottomLeft" activeCell="A3" sqref="A3"/>
      <selection pane="topRight" activeCell="D1" sqref="D1"/>
    </sheetView>
  </sheetViews>
  <sheetFormatPr defaultRowHeight="15.75"/>
  <cols>
    <col min="1" max="1" width="8.125" bestFit="1" customWidth="1"/>
    <col min="2" max="2" width="51.75" bestFit="1" customWidth="1"/>
    <col min="3" max="3" width="26.375" bestFit="1" customWidth="1"/>
    <col min="4" max="4" width="24.625" customWidth="1"/>
    <col min="5" max="5" width="33.75" bestFit="1" customWidth="1"/>
    <col min="6" max="20" width="24.625" customWidth="1"/>
    <col min="21" max="23" width="20.625" customWidth="1"/>
  </cols>
  <sheetData>
    <row r="1" spans="1:24">
      <c r="D1" s="211" t="s">
        <v>177</v>
      </c>
      <c r="E1" s="212"/>
      <c r="F1" s="212"/>
      <c r="G1" s="212"/>
      <c r="H1" s="212"/>
      <c r="I1" s="212"/>
      <c r="J1" s="212"/>
      <c r="K1" s="212"/>
      <c r="L1" s="213" t="s">
        <v>178</v>
      </c>
      <c r="M1" s="214"/>
      <c r="N1" s="214"/>
      <c r="O1" s="214"/>
      <c r="P1" s="214"/>
      <c r="Q1" s="214"/>
      <c r="R1" s="214"/>
      <c r="S1" s="214"/>
      <c r="T1" s="215"/>
      <c r="U1" s="216"/>
      <c r="V1" s="217"/>
      <c r="W1" s="217"/>
    </row>
    <row r="2" spans="1:24" ht="39" customHeight="1">
      <c r="A2" s="35" t="s">
        <v>138</v>
      </c>
      <c r="B2" s="35" t="s">
        <v>139</v>
      </c>
      <c r="C2" s="35" t="s">
        <v>140</v>
      </c>
      <c r="D2" s="46" t="s">
        <v>179</v>
      </c>
      <c r="E2" s="35" t="s">
        <v>180</v>
      </c>
      <c r="F2" s="35" t="s">
        <v>181</v>
      </c>
      <c r="G2" s="35" t="s">
        <v>182</v>
      </c>
      <c r="H2" s="35" t="s">
        <v>183</v>
      </c>
      <c r="I2" s="35" t="s">
        <v>184</v>
      </c>
      <c r="J2" s="35" t="s">
        <v>185</v>
      </c>
      <c r="K2" s="73" t="s">
        <v>186</v>
      </c>
      <c r="L2" s="49" t="s">
        <v>187</v>
      </c>
      <c r="M2" s="46" t="s">
        <v>188</v>
      </c>
      <c r="N2" s="46" t="s">
        <v>189</v>
      </c>
      <c r="O2" s="46" t="s">
        <v>190</v>
      </c>
      <c r="P2" s="46" t="s">
        <v>191</v>
      </c>
      <c r="Q2" s="46" t="s">
        <v>192</v>
      </c>
      <c r="R2" s="46" t="s">
        <v>193</v>
      </c>
      <c r="S2" s="46" t="s">
        <v>194</v>
      </c>
      <c r="T2" s="50" t="s">
        <v>195</v>
      </c>
      <c r="U2" s="75" t="s">
        <v>196</v>
      </c>
      <c r="V2" s="76" t="s">
        <v>197</v>
      </c>
      <c r="W2" s="77" t="s">
        <v>198</v>
      </c>
    </row>
    <row r="3" spans="1:24" ht="51" customHeight="1">
      <c r="A3" s="173" t="s">
        <v>171</v>
      </c>
      <c r="B3" s="175" t="s">
        <v>172</v>
      </c>
      <c r="C3" s="175"/>
      <c r="D3" s="108" t="s">
        <v>199</v>
      </c>
      <c r="E3" s="103" t="s">
        <v>200</v>
      </c>
      <c r="F3" s="103" t="s">
        <v>201</v>
      </c>
      <c r="G3" s="103" t="s">
        <v>202</v>
      </c>
      <c r="H3" s="103" t="s">
        <v>203</v>
      </c>
      <c r="I3" s="103" t="s">
        <v>204</v>
      </c>
      <c r="J3" s="103" t="s">
        <v>205</v>
      </c>
      <c r="K3" s="102" t="s">
        <v>206</v>
      </c>
      <c r="L3" s="101" t="s">
        <v>207</v>
      </c>
      <c r="M3" s="103" t="s">
        <v>208</v>
      </c>
      <c r="N3" s="103" t="s">
        <v>209</v>
      </c>
      <c r="O3" s="103" t="s">
        <v>210</v>
      </c>
      <c r="P3" s="103" t="s">
        <v>211</v>
      </c>
      <c r="Q3" s="104" t="s">
        <v>212</v>
      </c>
      <c r="R3" s="103" t="s">
        <v>213</v>
      </c>
      <c r="S3" s="103" t="s">
        <v>214</v>
      </c>
      <c r="T3" s="105" t="s">
        <v>215</v>
      </c>
      <c r="U3" s="78">
        <f>SUM(IFERROR(VLOOKUP(D3,'Lists and Scoring'!$A$5:$B$7,2,FALSE),0)+IFERROR(VLOOKUP(E3,'Lists and Scoring'!$A$10:$B$12,2,FALSE),0)+IFERROR(VLOOKUP(F3,'Lists and Scoring'!$A$15:$B$17,2,FALSE),0)+IFERROR(VLOOKUP(G3,'Lists and Scoring'!$A$20:$B$22,2,FALSE),0)+IFERROR(VLOOKUP(H3,'Lists and Scoring'!$A$25:$B$27,2,FALSE),0)+IFERROR(VLOOKUP(I3,'Lists and Scoring'!$A$30:$B$32,2,FALSE),0)+IFERROR(VLOOKUP(J3,'Lists and Scoring'!$A$35:$B$37,2,FALSE),0)+IFERROR(VLOOKUP(K3,'Lists and Scoring'!$A$40:$B$41,2,FALSE),0))</f>
        <v>24</v>
      </c>
      <c r="V3" s="79">
        <f>SUM(IFERROR(VLOOKUP(L3,'Lists and Scoring'!$A$47:$B$49,2,FALSE),0)+IFERROR(VLOOKUP(M3,'Lists and Scoring'!$A$52:$B$54,2,FALSE),0)+IFERROR(VLOOKUP(N3,'Lists and Scoring'!$A$57:$B$59,2,FALSE),0)+IFERROR(VLOOKUP(O3,'Lists and Scoring'!$A$62:$B$64,2,FALSE),0)+IFERROR(VLOOKUP(P3,'Lists and Scoring'!$A$67:$B$69,2,FALSE),0)+IFERROR(VLOOKUP(Q3,'Lists and Scoring'!$A$72:$B$74,2,FALSE),0)+IFERROR(VLOOKUP(R3,'Lists and Scoring'!$A$77:$B$79,2,FALSE),0)+IFERROR(VLOOKUP(S3,'Lists and Scoring'!$A$82:$B$84,2,FALSE),0)+IFERROR(VLOOKUP(T3,'Lists and Scoring'!$A$87:$B$91,2,FALSE),0))</f>
        <v>25</v>
      </c>
      <c r="W3" s="80">
        <f>U3+V3</f>
        <v>49</v>
      </c>
      <c r="X3" s="100" t="str">
        <f>IF(W3&lt;30,"L",IF(W3&lt;60,"M","H"))</f>
        <v>M</v>
      </c>
    </row>
    <row r="4" spans="1:24" ht="26.1" customHeight="1">
      <c r="A4" s="173" t="s">
        <v>173</v>
      </c>
      <c r="B4" s="176" t="s">
        <v>174</v>
      </c>
      <c r="C4" s="175"/>
      <c r="D4" s="108"/>
      <c r="E4" s="103"/>
      <c r="F4" s="103"/>
      <c r="G4" s="103"/>
      <c r="H4" s="103"/>
      <c r="I4" s="103"/>
      <c r="J4" s="103"/>
      <c r="K4" s="102"/>
      <c r="L4" s="101"/>
      <c r="M4" s="103"/>
      <c r="N4" s="103"/>
      <c r="O4" s="103"/>
      <c r="P4" s="103"/>
      <c r="Q4" s="103"/>
      <c r="R4" s="103"/>
      <c r="S4" s="103"/>
      <c r="T4" s="105"/>
      <c r="U4" s="78">
        <f>SUM(IFERROR(VLOOKUP(D4,'Lists and Scoring'!$A$5:$B$7,2,FALSE),0)+IFERROR(VLOOKUP(E4,'Lists and Scoring'!$A$10:$B$12,2,FALSE),0)+IFERROR(VLOOKUP(F4,'Lists and Scoring'!$A$15:$B$17,2,FALSE),0)+IFERROR(VLOOKUP(G4,'Lists and Scoring'!$A$20:$B$22,2,FALSE),0)+IFERROR(VLOOKUP(H4,'Lists and Scoring'!$A$25:$B$27,2,FALSE),0)+IFERROR(VLOOKUP(I4,'Lists and Scoring'!$A$30:$B$32,2,FALSE),0)+IFERROR(VLOOKUP(J4,'Lists and Scoring'!$A$35:$B$37,2,FALSE),0)+IFERROR(VLOOKUP(K4,'Lists and Scoring'!$A$40:$B$41,2,FALSE),0))</f>
        <v>0</v>
      </c>
      <c r="V4" s="79">
        <f>SUM(IFERROR(VLOOKUP(L4,'Lists and Scoring'!$A$47:$B$49,2,FALSE),0)+IFERROR(VLOOKUP(M4,'Lists and Scoring'!$A$52:$B$54,2,FALSE),0)+IFERROR(VLOOKUP(N4,'Lists and Scoring'!$A$57:$B$59,2,FALSE),0)+IFERROR(VLOOKUP(O4,'Lists and Scoring'!$A$62:$B$64,2,FALSE),0)+IFERROR(VLOOKUP(P4,'Lists and Scoring'!$A$67:$B$69,2,FALSE),0)+IFERROR(VLOOKUP(Q4,'Lists and Scoring'!$A$72:$B$74,2,FALSE),0)+IFERROR(VLOOKUP(R4,'Lists and Scoring'!$A$77:$B$79,2,FALSE),0)+IFERROR(VLOOKUP(S4,'Lists and Scoring'!$A$82:$B$84,2,FALSE),0)+IFERROR(VLOOKUP(T4,'Lists and Scoring'!$A$87:$B$91,2,FALSE),0))</f>
        <v>0</v>
      </c>
      <c r="W4" s="80">
        <f t="shared" ref="W4:W14" si="0">U4+V4</f>
        <v>0</v>
      </c>
      <c r="X4" s="100" t="str">
        <f t="shared" ref="X4:X14" si="1">IF(W4&lt;30,"L",IF(W4&lt;60,"M","H"))</f>
        <v>L</v>
      </c>
    </row>
    <row r="5" spans="1:24" ht="26.1" customHeight="1">
      <c r="A5" s="173" t="s">
        <v>175</v>
      </c>
      <c r="B5" s="175" t="s">
        <v>176</v>
      </c>
      <c r="C5" s="175"/>
      <c r="D5" s="108"/>
      <c r="E5" s="103"/>
      <c r="F5" s="103"/>
      <c r="G5" s="103"/>
      <c r="H5" s="103"/>
      <c r="I5" s="103"/>
      <c r="J5" s="103"/>
      <c r="K5" s="102"/>
      <c r="L5" s="101"/>
      <c r="M5" s="103"/>
      <c r="N5" s="103"/>
      <c r="O5" s="103"/>
      <c r="P5" s="103"/>
      <c r="Q5" s="103"/>
      <c r="R5" s="103"/>
      <c r="S5" s="103"/>
      <c r="T5" s="105"/>
      <c r="U5" s="78">
        <f>SUM(IFERROR(VLOOKUP(D5,'Lists and Scoring'!$A$5:$B$7,2,FALSE),0)+IFERROR(VLOOKUP(E5,'Lists and Scoring'!$A$10:$B$12,2,FALSE),0)+IFERROR(VLOOKUP(F5,'Lists and Scoring'!$A$15:$B$17,2,FALSE),0)+IFERROR(VLOOKUP(G5,'Lists and Scoring'!$A$20:$B$22,2,FALSE),0)+IFERROR(VLOOKUP(H5,'Lists and Scoring'!$A$25:$B$27,2,FALSE),0)+IFERROR(VLOOKUP(I5,'Lists and Scoring'!$A$30:$B$32,2,FALSE),0)+IFERROR(VLOOKUP(J5,'Lists and Scoring'!$A$35:$B$37,2,FALSE),0)+IFERROR(VLOOKUP(K5,'Lists and Scoring'!$A$40:$B$41,2,FALSE),0))</f>
        <v>0</v>
      </c>
      <c r="V5" s="79">
        <f>SUM(IFERROR(VLOOKUP(L5,'Lists and Scoring'!$A$47:$B$49,2,FALSE),0)+IFERROR(VLOOKUP(M5,'Lists and Scoring'!$A$52:$B$54,2,FALSE),0)+IFERROR(VLOOKUP(N5,'Lists and Scoring'!$A$57:$B$59,2,FALSE),0)+IFERROR(VLOOKUP(O5,'Lists and Scoring'!$A$62:$B$64,2,FALSE),0)+IFERROR(VLOOKUP(P5,'Lists and Scoring'!$A$67:$B$69,2,FALSE),0)+IFERROR(VLOOKUP(Q5,'Lists and Scoring'!$A$72:$B$74,2,FALSE),0)+IFERROR(VLOOKUP(R5,'Lists and Scoring'!$A$77:$B$79,2,FALSE),0)+IFERROR(VLOOKUP(S5,'Lists and Scoring'!$A$82:$B$84,2,FALSE),0)+IFERROR(VLOOKUP(T5,'Lists and Scoring'!$A$87:$B$91,2,FALSE),0))</f>
        <v>0</v>
      </c>
      <c r="W5" s="80">
        <f t="shared" si="0"/>
        <v>0</v>
      </c>
      <c r="X5" s="100" t="str">
        <f t="shared" si="1"/>
        <v>L</v>
      </c>
    </row>
    <row r="6" spans="1:24" ht="26.1" customHeight="1">
      <c r="A6" s="174"/>
      <c r="B6" s="175"/>
      <c r="C6" s="175"/>
      <c r="D6" s="108"/>
      <c r="E6" s="103"/>
      <c r="F6" s="103"/>
      <c r="G6" s="103"/>
      <c r="H6" s="103"/>
      <c r="I6" s="103"/>
      <c r="J6" s="103"/>
      <c r="K6" s="102"/>
      <c r="L6" s="101"/>
      <c r="M6" s="103"/>
      <c r="N6" s="103"/>
      <c r="O6" s="103"/>
      <c r="P6" s="103"/>
      <c r="Q6" s="103"/>
      <c r="R6" s="103"/>
      <c r="S6" s="103"/>
      <c r="T6" s="105"/>
      <c r="U6" s="78">
        <f>SUM(IFERROR(VLOOKUP(D6,'Lists and Scoring'!$A$5:$B$7,2,FALSE),0)+IFERROR(VLOOKUP(E6,'Lists and Scoring'!$A$10:$B$12,2,FALSE),0)+IFERROR(VLOOKUP(F6,'Lists and Scoring'!$A$15:$B$17,2,FALSE),0)+IFERROR(VLOOKUP(G6,'Lists and Scoring'!$A$20:$B$22,2,FALSE),0)+IFERROR(VLOOKUP(H6,'Lists and Scoring'!$A$25:$B$27,2,FALSE),0)+IFERROR(VLOOKUP(I6,'Lists and Scoring'!$A$30:$B$32,2,FALSE),0)+IFERROR(VLOOKUP(J6,'Lists and Scoring'!$A$35:$B$37,2,FALSE),0)+IFERROR(VLOOKUP(K6,'Lists and Scoring'!$A$40:$B$41,2,FALSE),0))</f>
        <v>0</v>
      </c>
      <c r="V6" s="79">
        <f>SUM(IFERROR(VLOOKUP(L6,'Lists and Scoring'!$A$47:$B$49,2,FALSE),0)+IFERROR(VLOOKUP(M6,'Lists and Scoring'!$A$52:$B$54,2,FALSE),0)+IFERROR(VLOOKUP(N6,'Lists and Scoring'!$A$57:$B$59,2,FALSE),0)+IFERROR(VLOOKUP(O6,'Lists and Scoring'!$A$62:$B$64,2,FALSE),0)+IFERROR(VLOOKUP(P6,'Lists and Scoring'!$A$67:$B$69,2,FALSE),0)+IFERROR(VLOOKUP(Q6,'Lists and Scoring'!$A$72:$B$74,2,FALSE),0)+IFERROR(VLOOKUP(R6,'Lists and Scoring'!$A$77:$B$79,2,FALSE),0)+IFERROR(VLOOKUP(S6,'Lists and Scoring'!$A$82:$B$84,2,FALSE),0)+IFERROR(VLOOKUP(T6,'Lists and Scoring'!$A$87:$B$91,2,FALSE),0))</f>
        <v>0</v>
      </c>
      <c r="W6" s="80">
        <f t="shared" si="0"/>
        <v>0</v>
      </c>
      <c r="X6" s="100" t="str">
        <f t="shared" si="1"/>
        <v>L</v>
      </c>
    </row>
    <row r="7" spans="1:24" ht="26.1" customHeight="1">
      <c r="A7" s="174"/>
      <c r="B7" s="175"/>
      <c r="C7" s="175"/>
      <c r="D7" s="108"/>
      <c r="E7" s="103"/>
      <c r="F7" s="103"/>
      <c r="G7" s="103"/>
      <c r="H7" s="103"/>
      <c r="I7" s="103"/>
      <c r="J7" s="103"/>
      <c r="K7" s="102"/>
      <c r="L7" s="101"/>
      <c r="M7" s="103"/>
      <c r="N7" s="103"/>
      <c r="O7" s="103"/>
      <c r="P7" s="103"/>
      <c r="Q7" s="103"/>
      <c r="R7" s="103"/>
      <c r="S7" s="103"/>
      <c r="T7" s="105"/>
      <c r="U7" s="78">
        <f>SUM(IFERROR(VLOOKUP(D7,'Lists and Scoring'!$A$5:$B$7,2,FALSE),0)+IFERROR(VLOOKUP(E7,'Lists and Scoring'!$A$10:$B$12,2,FALSE),0)+IFERROR(VLOOKUP(F7,'Lists and Scoring'!$A$15:$B$17,2,FALSE),0)+IFERROR(VLOOKUP(G7,'Lists and Scoring'!$A$20:$B$22,2,FALSE),0)+IFERROR(VLOOKUP(H7,'Lists and Scoring'!$A$25:$B$27,2,FALSE),0)+IFERROR(VLOOKUP(I7,'Lists and Scoring'!$A$30:$B$32,2,FALSE),0)+IFERROR(VLOOKUP(J7,'Lists and Scoring'!$A$35:$B$37,2,FALSE),0)+IFERROR(VLOOKUP(K7,'Lists and Scoring'!$A$40:$B$41,2,FALSE),0))</f>
        <v>0</v>
      </c>
      <c r="V7" s="79">
        <f>SUM(IFERROR(VLOOKUP(L7,'Lists and Scoring'!$A$47:$B$49,2,FALSE),0)+IFERROR(VLOOKUP(M7,'Lists and Scoring'!$A$52:$B$54,2,FALSE),0)+IFERROR(VLOOKUP(N7,'Lists and Scoring'!$A$57:$B$59,2,FALSE),0)+IFERROR(VLOOKUP(O7,'Lists and Scoring'!$A$62:$B$64,2,FALSE),0)+IFERROR(VLOOKUP(P7,'Lists and Scoring'!$A$67:$B$69,2,FALSE),0)+IFERROR(VLOOKUP(Q7,'Lists and Scoring'!$A$72:$B$74,2,FALSE),0)+IFERROR(VLOOKUP(R7,'Lists and Scoring'!$A$77:$B$79,2,FALSE),0)+IFERROR(VLOOKUP(S7,'Lists and Scoring'!$A$82:$B$84,2,FALSE),0)+IFERROR(VLOOKUP(T7,'Lists and Scoring'!$A$87:$B$91,2,FALSE),0))</f>
        <v>0</v>
      </c>
      <c r="W7" s="80">
        <f t="shared" si="0"/>
        <v>0</v>
      </c>
      <c r="X7" s="100" t="str">
        <f t="shared" si="1"/>
        <v>L</v>
      </c>
    </row>
    <row r="8" spans="1:24" ht="26.1" customHeight="1">
      <c r="A8" s="174"/>
      <c r="B8" s="175"/>
      <c r="C8" s="175"/>
      <c r="D8" s="108"/>
      <c r="E8" s="103"/>
      <c r="F8" s="103"/>
      <c r="G8" s="103"/>
      <c r="H8" s="103"/>
      <c r="I8" s="103"/>
      <c r="J8" s="103"/>
      <c r="K8" s="102"/>
      <c r="L8" s="101"/>
      <c r="M8" s="103"/>
      <c r="N8" s="103"/>
      <c r="O8" s="103"/>
      <c r="P8" s="103"/>
      <c r="Q8" s="103"/>
      <c r="R8" s="103"/>
      <c r="S8" s="103"/>
      <c r="T8" s="105"/>
      <c r="U8" s="78">
        <f>SUM(IFERROR(VLOOKUP(D8,'Lists and Scoring'!$A$5:$B$7,2,FALSE),0)+IFERROR(VLOOKUP(E8,'Lists and Scoring'!$A$10:$B$12,2,FALSE),0)+IFERROR(VLOOKUP(F8,'Lists and Scoring'!$A$15:$B$17,2,FALSE),0)+IFERROR(VLOOKUP(G8,'Lists and Scoring'!$A$20:$B$22,2,FALSE),0)+IFERROR(VLOOKUP(H8,'Lists and Scoring'!$A$25:$B$27,2,FALSE),0)+IFERROR(VLOOKUP(I8,'Lists and Scoring'!$A$30:$B$32,2,FALSE),0)+IFERROR(VLOOKUP(J8,'Lists and Scoring'!$A$35:$B$37,2,FALSE),0)+IFERROR(VLOOKUP(K8,'Lists and Scoring'!$A$40:$B$41,2,FALSE),0))</f>
        <v>0</v>
      </c>
      <c r="V8" s="79">
        <f>SUM(IFERROR(VLOOKUP(L8,'Lists and Scoring'!$A$47:$B$49,2,FALSE),0)+IFERROR(VLOOKUP(M8,'Lists and Scoring'!$A$52:$B$54,2,FALSE),0)+IFERROR(VLOOKUP(N8,'Lists and Scoring'!$A$57:$B$59,2,FALSE),0)+IFERROR(VLOOKUP(O8,'Lists and Scoring'!$A$62:$B$64,2,FALSE),0)+IFERROR(VLOOKUP(P8,'Lists and Scoring'!$A$67:$B$69,2,FALSE),0)+IFERROR(VLOOKUP(Q8,'Lists and Scoring'!$A$72:$B$74,2,FALSE),0)+IFERROR(VLOOKUP(R8,'Lists and Scoring'!$A$77:$B$79,2,FALSE),0)+IFERROR(VLOOKUP(S8,'Lists and Scoring'!$A$82:$B$84,2,FALSE),0)+IFERROR(VLOOKUP(T8,'Lists and Scoring'!$A$87:$B$91,2,FALSE),0))</f>
        <v>0</v>
      </c>
      <c r="W8" s="80">
        <f t="shared" si="0"/>
        <v>0</v>
      </c>
      <c r="X8" s="100" t="str">
        <f t="shared" si="1"/>
        <v>L</v>
      </c>
    </row>
    <row r="9" spans="1:24" ht="26.1" customHeight="1">
      <c r="A9" s="174"/>
      <c r="B9" s="175"/>
      <c r="C9" s="175"/>
      <c r="D9" s="108"/>
      <c r="E9" s="103"/>
      <c r="F9" s="103"/>
      <c r="G9" s="103"/>
      <c r="H9" s="103"/>
      <c r="I9" s="103"/>
      <c r="J9" s="103"/>
      <c r="K9" s="102"/>
      <c r="L9" s="101"/>
      <c r="M9" s="103"/>
      <c r="N9" s="103"/>
      <c r="O9" s="103"/>
      <c r="P9" s="103"/>
      <c r="Q9" s="103"/>
      <c r="R9" s="103"/>
      <c r="S9" s="103"/>
      <c r="T9" s="105"/>
      <c r="U9" s="78">
        <f>SUM(IFERROR(VLOOKUP(D9,'Lists and Scoring'!$A$5:$B$7,2,FALSE),0)+IFERROR(VLOOKUP(E9,'Lists and Scoring'!$A$10:$B$12,2,FALSE),0)+IFERROR(VLOOKUP(F9,'Lists and Scoring'!$A$15:$B$17,2,FALSE),0)+IFERROR(VLOOKUP(G9,'Lists and Scoring'!$A$20:$B$22,2,FALSE),0)+IFERROR(VLOOKUP(H9,'Lists and Scoring'!$A$25:$B$27,2,FALSE),0)+IFERROR(VLOOKUP(I9,'Lists and Scoring'!$A$30:$B$32,2,FALSE),0)+IFERROR(VLOOKUP(J9,'Lists and Scoring'!$A$35:$B$37,2,FALSE),0)+IFERROR(VLOOKUP(K9,'Lists and Scoring'!$A$40:$B$41,2,FALSE),0))</f>
        <v>0</v>
      </c>
      <c r="V9" s="79">
        <f>SUM(IFERROR(VLOOKUP(L9,'Lists and Scoring'!$A$47:$B$49,2,FALSE),0)+IFERROR(VLOOKUP(M9,'Lists and Scoring'!$A$52:$B$54,2,FALSE),0)+IFERROR(VLOOKUP(N9,'Lists and Scoring'!$A$57:$B$59,2,FALSE),0)+IFERROR(VLOOKUP(O9,'Lists and Scoring'!$A$62:$B$64,2,FALSE),0)+IFERROR(VLOOKUP(P9,'Lists and Scoring'!$A$67:$B$69,2,FALSE),0)+IFERROR(VLOOKUP(Q9,'Lists and Scoring'!$A$72:$B$74,2,FALSE),0)+IFERROR(VLOOKUP(R9,'Lists and Scoring'!$A$77:$B$79,2,FALSE),0)+IFERROR(VLOOKUP(S9,'Lists and Scoring'!$A$82:$B$84,2,FALSE),0)+IFERROR(VLOOKUP(T9,'Lists and Scoring'!$A$87:$B$91,2,FALSE),0))</f>
        <v>0</v>
      </c>
      <c r="W9" s="80">
        <f t="shared" si="0"/>
        <v>0</v>
      </c>
      <c r="X9" s="100" t="str">
        <f t="shared" si="1"/>
        <v>L</v>
      </c>
    </row>
    <row r="10" spans="1:24" ht="26.1" customHeight="1">
      <c r="A10" s="174"/>
      <c r="B10" s="175"/>
      <c r="C10" s="175"/>
      <c r="D10" s="108"/>
      <c r="E10" s="103"/>
      <c r="F10" s="103"/>
      <c r="G10" s="103"/>
      <c r="H10" s="103"/>
      <c r="I10" s="103"/>
      <c r="J10" s="103"/>
      <c r="K10" s="102"/>
      <c r="L10" s="101"/>
      <c r="M10" s="103"/>
      <c r="N10" s="103"/>
      <c r="O10" s="103"/>
      <c r="P10" s="103"/>
      <c r="Q10" s="103"/>
      <c r="R10" s="103"/>
      <c r="S10" s="103"/>
      <c r="T10" s="105"/>
      <c r="U10" s="78">
        <f>SUM(IFERROR(VLOOKUP(D10,'Lists and Scoring'!$A$5:$B$7,2,FALSE),0)+IFERROR(VLOOKUP(E10,'Lists and Scoring'!$A$10:$B$12,2,FALSE),0)+IFERROR(VLOOKUP(F10,'Lists and Scoring'!$A$15:$B$17,2,FALSE),0)+IFERROR(VLOOKUP(G10,'Lists and Scoring'!$A$20:$B$22,2,FALSE),0)+IFERROR(VLOOKUP(H10,'Lists and Scoring'!$A$25:$B$27,2,FALSE),0)+IFERROR(VLOOKUP(I10,'Lists and Scoring'!$A$30:$B$32,2,FALSE),0)+IFERROR(VLOOKUP(J10,'Lists and Scoring'!$A$35:$B$37,2,FALSE),0)+IFERROR(VLOOKUP(K10,'Lists and Scoring'!$A$40:$B$41,2,FALSE),0))</f>
        <v>0</v>
      </c>
      <c r="V10" s="79">
        <f>SUM(IFERROR(VLOOKUP(L10,'Lists and Scoring'!$A$47:$B$49,2,FALSE),0)+IFERROR(VLOOKUP(M10,'Lists and Scoring'!$A$52:$B$54,2,FALSE),0)+IFERROR(VLOOKUP(N10,'Lists and Scoring'!$A$57:$B$59,2,FALSE),0)+IFERROR(VLOOKUP(O10,'Lists and Scoring'!$A$62:$B$64,2,FALSE),0)+IFERROR(VLOOKUP(P10,'Lists and Scoring'!$A$67:$B$69,2,FALSE),0)+IFERROR(VLOOKUP(Q10,'Lists and Scoring'!$A$72:$B$74,2,FALSE),0)+IFERROR(VLOOKUP(R10,'Lists and Scoring'!$A$77:$B$79,2,FALSE),0)+IFERROR(VLOOKUP(S10,'Lists and Scoring'!$A$82:$B$84,2,FALSE),0)+IFERROR(VLOOKUP(T10,'Lists and Scoring'!$A$87:$B$91,2,FALSE),0))</f>
        <v>0</v>
      </c>
      <c r="W10" s="80">
        <f t="shared" si="0"/>
        <v>0</v>
      </c>
      <c r="X10" s="100" t="str">
        <f t="shared" si="1"/>
        <v>L</v>
      </c>
    </row>
    <row r="11" spans="1:24" ht="26.1" customHeight="1">
      <c r="A11" s="174"/>
      <c r="B11" s="175"/>
      <c r="C11" s="175"/>
      <c r="D11" s="108"/>
      <c r="E11" s="103"/>
      <c r="F11" s="103"/>
      <c r="G11" s="103"/>
      <c r="H11" s="103"/>
      <c r="I11" s="103"/>
      <c r="J11" s="103"/>
      <c r="K11" s="102"/>
      <c r="L11" s="101"/>
      <c r="M11" s="103"/>
      <c r="N11" s="103"/>
      <c r="O11" s="103"/>
      <c r="P11" s="103"/>
      <c r="Q11" s="103"/>
      <c r="R11" s="103"/>
      <c r="S11" s="103"/>
      <c r="T11" s="105"/>
      <c r="U11" s="78">
        <f>SUM(IFERROR(VLOOKUP(D11,'Lists and Scoring'!$A$5:$B$7,2,FALSE),0)+IFERROR(VLOOKUP(E11,'Lists and Scoring'!$A$10:$B$12,2,FALSE),0)+IFERROR(VLOOKUP(F11,'Lists and Scoring'!$A$15:$B$17,2,FALSE),0)+IFERROR(VLOOKUP(G11,'Lists and Scoring'!$A$20:$B$22,2,FALSE),0)+IFERROR(VLOOKUP(H11,'Lists and Scoring'!$A$25:$B$27,2,FALSE),0)+IFERROR(VLOOKUP(I11,'Lists and Scoring'!$A$30:$B$32,2,FALSE),0)+IFERROR(VLOOKUP(J11,'Lists and Scoring'!$A$35:$B$37,2,FALSE),0)+IFERROR(VLOOKUP(K11,'Lists and Scoring'!$A$40:$B$41,2,FALSE),0))</f>
        <v>0</v>
      </c>
      <c r="V11" s="79">
        <f>SUM(IFERROR(VLOOKUP(L11,'Lists and Scoring'!$A$47:$B$49,2,FALSE),0)+IFERROR(VLOOKUP(M11,'Lists and Scoring'!$A$52:$B$54,2,FALSE),0)+IFERROR(VLOOKUP(N11,'Lists and Scoring'!$A$57:$B$59,2,FALSE),0)+IFERROR(VLOOKUP(O11,'Lists and Scoring'!$A$62:$B$64,2,FALSE),0)+IFERROR(VLOOKUP(P11,'Lists and Scoring'!$A$67:$B$69,2,FALSE),0)+IFERROR(VLOOKUP(Q11,'Lists and Scoring'!$A$72:$B$74,2,FALSE),0)+IFERROR(VLOOKUP(R11,'Lists and Scoring'!$A$77:$B$79,2,FALSE),0)+IFERROR(VLOOKUP(S11,'Lists and Scoring'!$A$82:$B$84,2,FALSE),0)+IFERROR(VLOOKUP(T11,'Lists and Scoring'!$A$87:$B$91,2,FALSE),0))</f>
        <v>0</v>
      </c>
      <c r="W11" s="80">
        <f t="shared" si="0"/>
        <v>0</v>
      </c>
      <c r="X11" s="100" t="str">
        <f t="shared" si="1"/>
        <v>L</v>
      </c>
    </row>
    <row r="12" spans="1:24" ht="26.1" customHeight="1">
      <c r="A12" s="174"/>
      <c r="B12" s="175"/>
      <c r="C12" s="175"/>
      <c r="D12" s="108"/>
      <c r="E12" s="103"/>
      <c r="F12" s="103"/>
      <c r="G12" s="103"/>
      <c r="H12" s="103"/>
      <c r="I12" s="103"/>
      <c r="J12" s="103"/>
      <c r="K12" s="102"/>
      <c r="L12" s="101"/>
      <c r="M12" s="103"/>
      <c r="N12" s="103"/>
      <c r="O12" s="103"/>
      <c r="P12" s="103"/>
      <c r="Q12" s="103"/>
      <c r="R12" s="103"/>
      <c r="S12" s="103"/>
      <c r="T12" s="105"/>
      <c r="U12" s="78">
        <f>SUM(IFERROR(VLOOKUP(D12,'Lists and Scoring'!$A$5:$B$7,2,FALSE),0)+IFERROR(VLOOKUP(E12,'Lists and Scoring'!$A$10:$B$12,2,FALSE),0)+IFERROR(VLOOKUP(F12,'Lists and Scoring'!$A$15:$B$17,2,FALSE),0)+IFERROR(VLOOKUP(G12,'Lists and Scoring'!$A$20:$B$22,2,FALSE),0)+IFERROR(VLOOKUP(H12,'Lists and Scoring'!$A$25:$B$27,2,FALSE),0)+IFERROR(VLOOKUP(I12,'Lists and Scoring'!$A$30:$B$32,2,FALSE),0)+IFERROR(VLOOKUP(J12,'Lists and Scoring'!$A$35:$B$37,2,FALSE),0)+IFERROR(VLOOKUP(K12,'Lists and Scoring'!$A$40:$B$41,2,FALSE),0))</f>
        <v>0</v>
      </c>
      <c r="V12" s="79">
        <f>SUM(IFERROR(VLOOKUP(L12,'Lists and Scoring'!$A$47:$B$49,2,FALSE),0)+IFERROR(VLOOKUP(M12,'Lists and Scoring'!$A$52:$B$54,2,FALSE),0)+IFERROR(VLOOKUP(N12,'Lists and Scoring'!$A$57:$B$59,2,FALSE),0)+IFERROR(VLOOKUP(O12,'Lists and Scoring'!$A$62:$B$64,2,FALSE),0)+IFERROR(VLOOKUP(P12,'Lists and Scoring'!$A$67:$B$69,2,FALSE),0)+IFERROR(VLOOKUP(Q12,'Lists and Scoring'!$A$72:$B$74,2,FALSE),0)+IFERROR(VLOOKUP(R12,'Lists and Scoring'!$A$77:$B$79,2,FALSE),0)+IFERROR(VLOOKUP(S12,'Lists and Scoring'!$A$82:$B$84,2,FALSE),0)+IFERROR(VLOOKUP(T12,'Lists and Scoring'!$A$87:$B$91,2,FALSE),0))</f>
        <v>0</v>
      </c>
      <c r="W12" s="80">
        <f t="shared" si="0"/>
        <v>0</v>
      </c>
      <c r="X12" s="100" t="str">
        <f t="shared" si="1"/>
        <v>L</v>
      </c>
    </row>
    <row r="13" spans="1:24" ht="26.1" customHeight="1">
      <c r="A13" s="174"/>
      <c r="B13" s="175"/>
      <c r="C13" s="175"/>
      <c r="D13" s="108"/>
      <c r="E13" s="103"/>
      <c r="F13" s="103"/>
      <c r="G13" s="103"/>
      <c r="H13" s="103"/>
      <c r="I13" s="103"/>
      <c r="J13" s="103"/>
      <c r="K13" s="102"/>
      <c r="L13" s="101"/>
      <c r="M13" s="103"/>
      <c r="N13" s="103"/>
      <c r="O13" s="103"/>
      <c r="P13" s="103"/>
      <c r="Q13" s="103"/>
      <c r="R13" s="103"/>
      <c r="S13" s="103"/>
      <c r="T13" s="105"/>
      <c r="U13" s="78">
        <f>SUM(IFERROR(VLOOKUP(D13,'Lists and Scoring'!$A$5:$B$7,2,FALSE),0)+IFERROR(VLOOKUP(E13,'Lists and Scoring'!$A$10:$B$12,2,FALSE),0)+IFERROR(VLOOKUP(F13,'Lists and Scoring'!$A$15:$B$17,2,FALSE),0)+IFERROR(VLOOKUP(G13,'Lists and Scoring'!$A$20:$B$22,2,FALSE),0)+IFERROR(VLOOKUP(H13,'Lists and Scoring'!$A$25:$B$27,2,FALSE),0)+IFERROR(VLOOKUP(I13,'Lists and Scoring'!$A$30:$B$32,2,FALSE),0)+IFERROR(VLOOKUP(J13,'Lists and Scoring'!$A$35:$B$37,2,FALSE),0)+IFERROR(VLOOKUP(K13,'Lists and Scoring'!$A$40:$B$41,2,FALSE),0))</f>
        <v>0</v>
      </c>
      <c r="V13" s="79">
        <f>SUM(IFERROR(VLOOKUP(L13,'Lists and Scoring'!$A$47:$B$49,2,FALSE),0)+IFERROR(VLOOKUP(M13,'Lists and Scoring'!$A$52:$B$54,2,FALSE),0)+IFERROR(VLOOKUP(N13,'Lists and Scoring'!$A$57:$B$59,2,FALSE),0)+IFERROR(VLOOKUP(O13,'Lists and Scoring'!$A$62:$B$64,2,FALSE),0)+IFERROR(VLOOKUP(P13,'Lists and Scoring'!$A$67:$B$69,2,FALSE),0)+IFERROR(VLOOKUP(Q13,'Lists and Scoring'!$A$72:$B$74,2,FALSE),0)+IFERROR(VLOOKUP(R13,'Lists and Scoring'!$A$77:$B$79,2,FALSE),0)+IFERROR(VLOOKUP(S13,'Lists and Scoring'!$A$82:$B$84,2,FALSE),0)+IFERROR(VLOOKUP(T13,'Lists and Scoring'!$A$87:$B$91,2,FALSE),0))</f>
        <v>0</v>
      </c>
      <c r="W13" s="80">
        <f t="shared" si="0"/>
        <v>0</v>
      </c>
      <c r="X13" s="100" t="str">
        <f t="shared" si="1"/>
        <v>L</v>
      </c>
    </row>
    <row r="14" spans="1:24" ht="26.1" customHeight="1">
      <c r="A14" s="174"/>
      <c r="B14" s="175"/>
      <c r="C14" s="175"/>
      <c r="D14" s="108"/>
      <c r="E14" s="103"/>
      <c r="F14" s="103"/>
      <c r="G14" s="103"/>
      <c r="H14" s="103"/>
      <c r="I14" s="103"/>
      <c r="J14" s="103"/>
      <c r="K14" s="102"/>
      <c r="L14" s="101"/>
      <c r="M14" s="103"/>
      <c r="N14" s="103"/>
      <c r="O14" s="103"/>
      <c r="P14" s="103"/>
      <c r="Q14" s="103"/>
      <c r="R14" s="103"/>
      <c r="S14" s="103"/>
      <c r="T14" s="105"/>
      <c r="U14" s="78">
        <f>SUM(IFERROR(VLOOKUP(D14,'Lists and Scoring'!$A$5:$B$7,2,FALSE),0)+IFERROR(VLOOKUP(E14,'Lists and Scoring'!$A$10:$B$12,2,FALSE),0)+IFERROR(VLOOKUP(F14,'Lists and Scoring'!$A$15:$B$17,2,FALSE),0)+IFERROR(VLOOKUP(G14,'Lists and Scoring'!$A$20:$B$22,2,FALSE),0)+IFERROR(VLOOKUP(H14,'Lists and Scoring'!$A$25:$B$27,2,FALSE),0)+IFERROR(VLOOKUP(I14,'Lists and Scoring'!$A$30:$B$32,2,FALSE),0)+IFERROR(VLOOKUP(J14,'Lists and Scoring'!$A$35:$B$37,2,FALSE),0)+IFERROR(VLOOKUP(K14,'Lists and Scoring'!$A$40:$B$41,2,FALSE),0))</f>
        <v>0</v>
      </c>
      <c r="V14" s="79">
        <f>SUM(IFERROR(VLOOKUP(L14,'Lists and Scoring'!$A$47:$B$49,2,FALSE),0)+IFERROR(VLOOKUP(M14,'Lists and Scoring'!$A$52:$B$54,2,FALSE),0)+IFERROR(VLOOKUP(N14,'Lists and Scoring'!$A$57:$B$59,2,FALSE),0)+IFERROR(VLOOKUP(O14,'Lists and Scoring'!$A$62:$B$64,2,FALSE),0)+IFERROR(VLOOKUP(P14,'Lists and Scoring'!$A$67:$B$69,2,FALSE),0)+IFERROR(VLOOKUP(Q14,'Lists and Scoring'!$A$72:$B$74,2,FALSE),0)+IFERROR(VLOOKUP(R14,'Lists and Scoring'!$A$77:$B$79,2,FALSE),0)+IFERROR(VLOOKUP(S14,'Lists and Scoring'!$A$82:$B$84,2,FALSE),0)+IFERROR(VLOOKUP(T14,'Lists and Scoring'!$A$87:$B$91,2,FALSE),0))</f>
        <v>0</v>
      </c>
      <c r="W14" s="80">
        <f t="shared" si="0"/>
        <v>0</v>
      </c>
      <c r="X14" s="100" t="str">
        <f t="shared" si="1"/>
        <v>L</v>
      </c>
    </row>
    <row r="16" spans="1:24">
      <c r="U16" s="30" t="s">
        <v>216</v>
      </c>
    </row>
    <row r="17" spans="21:21">
      <c r="U17" s="30" t="s">
        <v>217</v>
      </c>
    </row>
  </sheetData>
  <mergeCells count="3">
    <mergeCell ref="D1:K1"/>
    <mergeCell ref="L1:T1"/>
    <mergeCell ref="U1:W1"/>
  </mergeCells>
  <conditionalFormatting sqref="B3:C14">
    <cfRule type="expression" dxfId="5" priority="1">
      <formula>#REF!="EOL"</formula>
    </cfRule>
    <cfRule type="expression" dxfId="4" priority="2">
      <formula>#REF!="Archive"</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7">
        <x14:dataValidation type="list" allowBlank="1" showInputMessage="1" showErrorMessage="1" xr:uid="{D5E53991-DD70-4AC3-A40C-2A91E59A6100}">
          <x14:formula1>
            <xm:f>'Lists and Scoring'!$A$5:$A$7</xm:f>
          </x14:formula1>
          <xm:sqref>D3:D14</xm:sqref>
        </x14:dataValidation>
        <x14:dataValidation type="list" allowBlank="1" showInputMessage="1" showErrorMessage="1" xr:uid="{17646C71-BA11-46AF-8F97-C6D51BEBD2BA}">
          <x14:formula1>
            <xm:f>'Lists and Scoring'!$A$10:$A$12</xm:f>
          </x14:formula1>
          <xm:sqref>E3:E14</xm:sqref>
        </x14:dataValidation>
        <x14:dataValidation type="list" allowBlank="1" showInputMessage="1" showErrorMessage="1" xr:uid="{0ADC8EDB-EE4E-4158-BC79-147A83297A19}">
          <x14:formula1>
            <xm:f>'Lists and Scoring'!$A$15:$A$17</xm:f>
          </x14:formula1>
          <xm:sqref>F3:F14</xm:sqref>
        </x14:dataValidation>
        <x14:dataValidation type="list" allowBlank="1" showInputMessage="1" showErrorMessage="1" xr:uid="{FCE554E4-9998-46A0-8163-2A92ECF9DD92}">
          <x14:formula1>
            <xm:f>'Lists and Scoring'!$A$20:$A$22</xm:f>
          </x14:formula1>
          <xm:sqref>G3:G14</xm:sqref>
        </x14:dataValidation>
        <x14:dataValidation type="list" allowBlank="1" showInputMessage="1" showErrorMessage="1" xr:uid="{6E593916-8C48-4F4C-A9A9-9DC25F5651CB}">
          <x14:formula1>
            <xm:f>'Lists and Scoring'!$A$25:$A$27</xm:f>
          </x14:formula1>
          <xm:sqref>H3:H14</xm:sqref>
        </x14:dataValidation>
        <x14:dataValidation type="list" allowBlank="1" showInputMessage="1" showErrorMessage="1" xr:uid="{F993C8BB-6121-4293-BEFE-DE3131F1E055}">
          <x14:formula1>
            <xm:f>'Lists and Scoring'!$A$30:$A$32</xm:f>
          </x14:formula1>
          <xm:sqref>I3:I14</xm:sqref>
        </x14:dataValidation>
        <x14:dataValidation type="list" allowBlank="1" showInputMessage="1" showErrorMessage="1" xr:uid="{13C4D8FC-C48D-4FEE-B87D-3AD1A699473A}">
          <x14:formula1>
            <xm:f>'Lists and Scoring'!$A$40:$A$41</xm:f>
          </x14:formula1>
          <xm:sqref>K3:K14</xm:sqref>
        </x14:dataValidation>
        <x14:dataValidation type="list" allowBlank="1" showInputMessage="1" showErrorMessage="1" xr:uid="{3CA64B47-56F2-4634-A432-4F9F85099C49}">
          <x14:formula1>
            <xm:f>'Lists and Scoring'!$A$35:$A$37</xm:f>
          </x14:formula1>
          <xm:sqref>J3:J14</xm:sqref>
        </x14:dataValidation>
        <x14:dataValidation type="list" allowBlank="1" showInputMessage="1" showErrorMessage="1" xr:uid="{19429E48-3115-4B62-A0A3-DB5063D08D34}">
          <x14:formula1>
            <xm:f>'Lists and Scoring'!$A$47:$A$49</xm:f>
          </x14:formula1>
          <xm:sqref>L3:L14</xm:sqref>
        </x14:dataValidation>
        <x14:dataValidation type="list" allowBlank="1" showInputMessage="1" showErrorMessage="1" xr:uid="{1AF11CF7-4E44-4F7D-8E1F-6316FFAB1421}">
          <x14:formula1>
            <xm:f>'Lists and Scoring'!$A$52:$A$54</xm:f>
          </x14:formula1>
          <xm:sqref>M3:M14</xm:sqref>
        </x14:dataValidation>
        <x14:dataValidation type="list" allowBlank="1" showInputMessage="1" showErrorMessage="1" xr:uid="{368FFD96-3F96-4E34-AE23-691DE4B90C1F}">
          <x14:formula1>
            <xm:f>'Lists and Scoring'!$A$57:$A$59</xm:f>
          </x14:formula1>
          <xm:sqref>N3:N14</xm:sqref>
        </x14:dataValidation>
        <x14:dataValidation type="list" allowBlank="1" showInputMessage="1" showErrorMessage="1" xr:uid="{B91C6CD8-3792-44A1-B350-79C8E7C05B7B}">
          <x14:formula1>
            <xm:f>'Lists and Scoring'!$A$62:$A$64</xm:f>
          </x14:formula1>
          <xm:sqref>O3:O14</xm:sqref>
        </x14:dataValidation>
        <x14:dataValidation type="list" allowBlank="1" showInputMessage="1" showErrorMessage="1" xr:uid="{47E54A4B-A7BE-4734-981A-78B59879DA4C}">
          <x14:formula1>
            <xm:f>'Lists and Scoring'!$A$67:$A$69</xm:f>
          </x14:formula1>
          <xm:sqref>P3:P14</xm:sqref>
        </x14:dataValidation>
        <x14:dataValidation type="list" allowBlank="1" showInputMessage="1" showErrorMessage="1" xr:uid="{79E9FE11-BE20-4B09-B83E-186CA7907A7D}">
          <x14:formula1>
            <xm:f>'Lists and Scoring'!$A$72:$A$74</xm:f>
          </x14:formula1>
          <xm:sqref>Q3:Q14</xm:sqref>
        </x14:dataValidation>
        <x14:dataValidation type="list" allowBlank="1" showInputMessage="1" showErrorMessage="1" xr:uid="{1055BB5A-0C03-4B6E-BDEB-5474DFE4EE0B}">
          <x14:formula1>
            <xm:f>'Lists and Scoring'!$A$77:$A$79</xm:f>
          </x14:formula1>
          <xm:sqref>R3:R14</xm:sqref>
        </x14:dataValidation>
        <x14:dataValidation type="list" allowBlank="1" showInputMessage="1" showErrorMessage="1" xr:uid="{7B9A6C78-5183-4388-BC6E-0554FC150B6C}">
          <x14:formula1>
            <xm:f>'Lists and Scoring'!$A$82:$A$84</xm:f>
          </x14:formula1>
          <xm:sqref>S3:S14</xm:sqref>
        </x14:dataValidation>
        <x14:dataValidation type="list" allowBlank="1" showInputMessage="1" showErrorMessage="1" xr:uid="{6AD34266-2AD5-4695-9233-96D0A0AF1D26}">
          <x14:formula1>
            <xm:f>'Lists and Scoring'!$A$87:$A$91</xm:f>
          </x14:formula1>
          <xm:sqref>T3:T14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38615-58B4-4A34-A7E7-1C9905122FF1}">
  <sheetPr codeName="Sheet5"/>
  <dimension ref="A1:AI14"/>
  <sheetViews>
    <sheetView zoomScale="90" zoomScaleNormal="90" workbookViewId="0">
      <pane xSplit="3" ySplit="2" topLeftCell="V3" activePane="bottomRight" state="frozen"/>
      <selection pane="bottomRight" activeCell="AH11" sqref="AH11"/>
      <selection pane="bottomLeft" activeCell="A3" sqref="A3"/>
      <selection pane="topRight" activeCell="D1" sqref="D1"/>
    </sheetView>
  </sheetViews>
  <sheetFormatPr defaultRowHeight="15.75"/>
  <cols>
    <col min="1" max="1" width="8.125" bestFit="1" customWidth="1"/>
    <col min="2" max="2" width="51.75" bestFit="1" customWidth="1"/>
    <col min="3" max="3" width="26.375" bestFit="1" customWidth="1"/>
    <col min="4" max="10" width="18.625" customWidth="1"/>
    <col min="11" max="11" width="2.625" customWidth="1"/>
    <col min="12" max="18" width="18.625" customWidth="1"/>
    <col min="19" max="19" width="2.625" customWidth="1"/>
    <col min="20" max="23" width="18.625" customWidth="1"/>
    <col min="24" max="27" width="15.625" customWidth="1"/>
    <col min="31" max="33" width="10.625" customWidth="1"/>
  </cols>
  <sheetData>
    <row r="1" spans="1:35">
      <c r="D1" s="212" t="s">
        <v>218</v>
      </c>
      <c r="E1" s="212"/>
      <c r="F1" s="212"/>
      <c r="G1" s="212"/>
      <c r="H1" s="212"/>
      <c r="I1" s="212"/>
      <c r="J1" s="227"/>
      <c r="K1" s="71"/>
      <c r="L1" s="228" t="s">
        <v>219</v>
      </c>
      <c r="M1" s="247"/>
      <c r="N1" s="247"/>
      <c r="O1" s="247"/>
      <c r="P1" s="247"/>
      <c r="Q1" s="247"/>
      <c r="R1" s="248"/>
      <c r="S1" s="71"/>
      <c r="T1" s="229" t="s">
        <v>220</v>
      </c>
      <c r="U1" s="230"/>
      <c r="V1" s="230"/>
      <c r="W1" s="230"/>
      <c r="X1" s="221" t="s">
        <v>221</v>
      </c>
      <c r="Y1" s="222"/>
      <c r="Z1" s="222"/>
      <c r="AA1" s="223"/>
      <c r="AC1" s="36"/>
      <c r="AD1" s="36"/>
      <c r="AE1" s="36"/>
      <c r="AG1" s="36"/>
    </row>
    <row r="2" spans="1:35" ht="39">
      <c r="A2" s="35" t="s">
        <v>138</v>
      </c>
      <c r="B2" s="35" t="s">
        <v>139</v>
      </c>
      <c r="C2" s="35" t="s">
        <v>140</v>
      </c>
      <c r="D2" s="35" t="s">
        <v>222</v>
      </c>
      <c r="E2" s="46" t="s">
        <v>223</v>
      </c>
      <c r="F2" s="35" t="s">
        <v>224</v>
      </c>
      <c r="G2" s="35" t="s">
        <v>225</v>
      </c>
      <c r="H2" s="35" t="s">
        <v>226</v>
      </c>
      <c r="I2" s="73" t="s">
        <v>227</v>
      </c>
      <c r="J2" s="35" t="s">
        <v>228</v>
      </c>
      <c r="K2" s="74"/>
      <c r="L2" s="70" t="s">
        <v>229</v>
      </c>
      <c r="M2" s="70" t="s">
        <v>230</v>
      </c>
      <c r="N2" s="70" t="s">
        <v>231</v>
      </c>
      <c r="O2" s="70" t="s">
        <v>232</v>
      </c>
      <c r="P2" s="70" t="s">
        <v>233</v>
      </c>
      <c r="Q2" s="70" t="s">
        <v>234</v>
      </c>
      <c r="R2" s="70" t="s">
        <v>235</v>
      </c>
      <c r="S2" s="72"/>
      <c r="T2" s="70" t="s">
        <v>236</v>
      </c>
      <c r="U2" s="70" t="s">
        <v>237</v>
      </c>
      <c r="V2" s="70" t="s">
        <v>238</v>
      </c>
      <c r="W2" s="94" t="s">
        <v>239</v>
      </c>
      <c r="X2" s="95" t="s">
        <v>240</v>
      </c>
      <c r="Y2" s="48" t="s">
        <v>241</v>
      </c>
      <c r="Z2" s="96" t="s">
        <v>242</v>
      </c>
      <c r="AA2" s="97" t="s">
        <v>243</v>
      </c>
      <c r="AC2" s="36"/>
      <c r="AD2" s="36"/>
    </row>
    <row r="3" spans="1:35" ht="38.25">
      <c r="A3" s="173" t="s">
        <v>171</v>
      </c>
      <c r="B3" s="175" t="s">
        <v>172</v>
      </c>
      <c r="C3" s="175"/>
      <c r="D3" s="151" t="s">
        <v>244</v>
      </c>
      <c r="E3" s="108" t="s">
        <v>245</v>
      </c>
      <c r="F3" s="103" t="s">
        <v>246</v>
      </c>
      <c r="G3" s="103" t="s">
        <v>247</v>
      </c>
      <c r="H3" s="103" t="s">
        <v>248</v>
      </c>
      <c r="I3" s="102" t="s">
        <v>249</v>
      </c>
      <c r="J3" s="152" t="s">
        <v>250</v>
      </c>
      <c r="K3" s="149"/>
      <c r="L3" s="103" t="s">
        <v>251</v>
      </c>
      <c r="M3" s="103" t="s">
        <v>252</v>
      </c>
      <c r="N3" s="103" t="s">
        <v>253</v>
      </c>
      <c r="O3" s="103" t="s">
        <v>254</v>
      </c>
      <c r="P3" s="103" t="s">
        <v>255</v>
      </c>
      <c r="Q3" s="103" t="s">
        <v>256</v>
      </c>
      <c r="R3" s="103" t="s">
        <v>257</v>
      </c>
      <c r="S3" s="146"/>
      <c r="T3" s="103" t="s">
        <v>258</v>
      </c>
      <c r="U3" s="103" t="s">
        <v>259</v>
      </c>
      <c r="V3" s="103" t="s">
        <v>258</v>
      </c>
      <c r="W3" s="103" t="s">
        <v>260</v>
      </c>
      <c r="X3" s="98">
        <f>SUM(IFERROR(VLOOKUP(D3,'Lists and Scoring'!$F$5:$G$7,2,FALSE),0)+IFERROR(VLOOKUP(E3,'Lists and Scoring'!$F$10:$G$12,2,FALSE),0)+IFERROR(VLOOKUP(F3,'Lists and Scoring'!$F$15:$G$17,2,FALSE),0)+IFERROR(VLOOKUP(G3,'Lists and Scoring'!$F$20:$G$22,2,FALSE),0)+IFERROR(VLOOKUP(H3,'Lists and Scoring'!$F$25:$G$27,2,FALSE),0)+IFERROR(VLOOKUP(I3,'Lists and Scoring'!$F$30:$G$32,2,FALSE),0)+IFERROR(VLOOKUP(J3,'Lists and Scoring'!$F$35:$G$37,2,FALSE),0))</f>
        <v>19</v>
      </c>
      <c r="Y3" s="99">
        <f>SUM(IFERROR(VLOOKUP(L3,'Lists and Scoring'!$F$42:$G$44,2,FALSE),0)+IFERROR(VLOOKUP(M3,'Lists and Scoring'!$F$47:$G$49,2,FALSE),0)+IFERROR(VLOOKUP(N3,'Lists and Scoring'!$F$52:$G$54,2,FALSE),0)+IFERROR(VLOOKUP(O3,'Lists and Scoring'!$F$57:$G$59,2,FALSE),0)+IFERROR(VLOOKUP(P3,'Lists and Scoring'!$F$62:$G$64,2,FALSE),0)+IFERROR(VLOOKUP(Q3,'Lists and Scoring'!$F$67:$G$69,2,FALSE),0)+IFERROR(VLOOKUP(R3,'Lists and Scoring'!$F$72:$G$74,2,FALSE),0))</f>
        <v>23</v>
      </c>
      <c r="Z3" s="79">
        <f>SUM(IFERROR(VLOOKUP(T3,'Lists and Scoring'!$F$80:$G$82,2,FALSE),0)+IFERROR(VLOOKUP(U3,'Lists and Scoring'!$F$85:$G$87,2,FALSE),0)+IFERROR(VLOOKUP(V3,'Lists and Scoring'!$F$90:$G$92,2,FALSE),0)+IFERROR(VLOOKUP(W3,'Lists and Scoring'!$F$95:$G$97,2,FALSE),0))</f>
        <v>16</v>
      </c>
      <c r="AA3" s="93" t="str">
        <f>IF(X3&lt;13,IF(Y3&lt;13,"Retire",IF(Y3&lt;26,"Retain","Rehost")),IF(X3&lt;26,IF(Y3&lt;13,"Repurchase",IF(Y3&lt;26,"Retain","Relocate")),IF(Y3&lt;13,"Replatform",IF(Y3&lt;26,"Replatform","Refactor"))))</f>
        <v>Retain</v>
      </c>
      <c r="AE3" s="218" t="s">
        <v>261</v>
      </c>
      <c r="AF3" s="219"/>
      <c r="AG3" s="220"/>
      <c r="AI3" s="91" t="s">
        <v>262</v>
      </c>
    </row>
    <row r="4" spans="1:35" ht="26.1" customHeight="1">
      <c r="A4" s="173" t="s">
        <v>173</v>
      </c>
      <c r="B4" s="176" t="s">
        <v>174</v>
      </c>
      <c r="C4" s="175"/>
      <c r="D4" s="151"/>
      <c r="E4" s="108"/>
      <c r="F4" s="103"/>
      <c r="G4" s="103"/>
      <c r="H4" s="103"/>
      <c r="I4" s="102"/>
      <c r="J4" s="152"/>
      <c r="K4" s="147"/>
      <c r="L4" s="103"/>
      <c r="M4" s="103"/>
      <c r="N4" s="103"/>
      <c r="O4" s="103"/>
      <c r="P4" s="103"/>
      <c r="Q4" s="103"/>
      <c r="R4" s="103"/>
      <c r="S4" s="148"/>
      <c r="T4" s="103"/>
      <c r="U4" s="103"/>
      <c r="V4" s="103"/>
      <c r="W4" s="103"/>
      <c r="X4" s="98">
        <f>SUM(IFERROR(VLOOKUP(D4,'Lists and Scoring'!$F$5:$G$7,2,FALSE),0)+IFERROR(VLOOKUP(E4,'Lists and Scoring'!$F$10:$G$12,2,FALSE),0)+IFERROR(VLOOKUP(F4,'Lists and Scoring'!$F$15:$G$17,2,FALSE),0)+IFERROR(VLOOKUP(G4,'Lists and Scoring'!$F$20:$G$22,2,FALSE),0)+IFERROR(VLOOKUP(H4,'Lists and Scoring'!$F$25:$G$27,2,FALSE),0)+IFERROR(VLOOKUP(I4,'Lists and Scoring'!$F$30:$G$32,2,FALSE),0)+IFERROR(VLOOKUP(J4,'Lists and Scoring'!$F$35:$G$37,2,FALSE),0))</f>
        <v>0</v>
      </c>
      <c r="Y4" s="99">
        <f>SUM(IFERROR(VLOOKUP(L4,'Lists and Scoring'!$F$42:$G$44,2,FALSE),0)+IFERROR(VLOOKUP(M4,'Lists and Scoring'!$F$47:$G$49,2,FALSE),0)+IFERROR(VLOOKUP(N4,'Lists and Scoring'!$F$52:$G$54,2,FALSE),0)+IFERROR(VLOOKUP(O4,'Lists and Scoring'!$F$57:$G$59,2,FALSE),0)+IFERROR(VLOOKUP(P4,'Lists and Scoring'!$F$62:$G$64,2,FALSE),0)+IFERROR(VLOOKUP(Q4,'Lists and Scoring'!$F$67:$G$69,2,FALSE),0)+IFERROR(VLOOKUP(R4,'Lists and Scoring'!$F$72:$G$74,2,FALSE),0))</f>
        <v>0</v>
      </c>
      <c r="Z4" s="79">
        <f>SUM(IFERROR(VLOOKUP(T4,'Lists and Scoring'!$F$80:$G$82,2,FALSE),0)+IFERROR(VLOOKUP(U4,'Lists and Scoring'!$F$85:$G$87,2,FALSE),0)+IFERROR(VLOOKUP(V4,'Lists and Scoring'!$F$90:$G$92,2,FALSE),0)+IFERROR(VLOOKUP(W4,'Lists and Scoring'!$F$95:$G$97,2,FALSE),0))</f>
        <v>0</v>
      </c>
      <c r="AA4" s="93" t="str">
        <f t="shared" ref="AA4:AA14" si="0">IF(X4&lt;13,IF(Y4&lt;13,"Retire",IF(Y4&lt;26,"Retain","Rehost")),IF(X4&lt;26,IF(Y4&lt;13,"Repurchase",IF(Y4&lt;26,"Retain","Relocate")),IF(Y4&lt;13,"Replatform",IF(Y4&lt;26,"Replatform","Refactor"))))</f>
        <v>Retire</v>
      </c>
      <c r="AE4" s="85" t="s">
        <v>263</v>
      </c>
      <c r="AF4" s="86" t="s">
        <v>264</v>
      </c>
      <c r="AG4" s="87" t="s">
        <v>265</v>
      </c>
      <c r="AI4" s="91" t="s">
        <v>266</v>
      </c>
    </row>
    <row r="5" spans="1:35" ht="26.1" customHeight="1">
      <c r="A5" s="173" t="s">
        <v>175</v>
      </c>
      <c r="B5" s="175" t="s">
        <v>176</v>
      </c>
      <c r="C5" s="175"/>
      <c r="D5" s="151"/>
      <c r="E5" s="108"/>
      <c r="F5" s="103"/>
      <c r="G5" s="103"/>
      <c r="H5" s="103"/>
      <c r="I5" s="102"/>
      <c r="J5" s="152"/>
      <c r="K5" s="149"/>
      <c r="L5" s="103"/>
      <c r="M5" s="103"/>
      <c r="N5" s="103"/>
      <c r="O5" s="103"/>
      <c r="P5" s="103"/>
      <c r="Q5" s="103"/>
      <c r="R5" s="103"/>
      <c r="S5" s="150"/>
      <c r="T5" s="103"/>
      <c r="U5" s="103"/>
      <c r="V5" s="103"/>
      <c r="W5" s="103"/>
      <c r="X5" s="98">
        <f>SUM(IFERROR(VLOOKUP(D5,'Lists and Scoring'!$F$5:$G$7,2,FALSE),0)+IFERROR(VLOOKUP(E5,'Lists and Scoring'!$F$10:$G$12,2,FALSE),0)+IFERROR(VLOOKUP(F5,'Lists and Scoring'!$F$15:$G$17,2,FALSE),0)+IFERROR(VLOOKUP(G5,'Lists and Scoring'!$F$20:$G$22,2,FALSE),0)+IFERROR(VLOOKUP(H5,'Lists and Scoring'!$F$25:$G$27,2,FALSE),0)+IFERROR(VLOOKUP(I5,'Lists and Scoring'!$F$30:$G$32,2,FALSE),0)+IFERROR(VLOOKUP(J5,'Lists and Scoring'!$F$35:$G$37,2,FALSE),0))</f>
        <v>0</v>
      </c>
      <c r="Y5" s="99">
        <f>SUM(IFERROR(VLOOKUP(L5,'Lists and Scoring'!$F$42:$G$44,2,FALSE),0)+IFERROR(VLOOKUP(M5,'Lists and Scoring'!$F$47:$G$49,2,FALSE),0)+IFERROR(VLOOKUP(N5,'Lists and Scoring'!$F$52:$G$54,2,FALSE),0)+IFERROR(VLOOKUP(O5,'Lists and Scoring'!$F$57:$G$59,2,FALSE),0)+IFERROR(VLOOKUP(P5,'Lists and Scoring'!$F$62:$G$64,2,FALSE),0)+IFERROR(VLOOKUP(Q5,'Lists and Scoring'!$F$67:$G$69,2,FALSE),0)+IFERROR(VLOOKUP(R5,'Lists and Scoring'!$F$72:$G$74,2,FALSE),0))</f>
        <v>0</v>
      </c>
      <c r="Z5" s="79">
        <f>SUM(IFERROR(VLOOKUP(T5,'Lists and Scoring'!$F$80:$G$82,2,FALSE),0)+IFERROR(VLOOKUP(U5,'Lists and Scoring'!$F$85:$G$87,2,FALSE),0)+IFERROR(VLOOKUP(V5,'Lists and Scoring'!$F$90:$G$92,2,FALSE),0)+IFERROR(VLOOKUP(W5,'Lists and Scoring'!$F$95:$G$97,2,FALSE),0))</f>
        <v>0</v>
      </c>
      <c r="AA5" s="93" t="str">
        <f t="shared" si="0"/>
        <v>Retire</v>
      </c>
      <c r="AC5" s="224" t="s">
        <v>267</v>
      </c>
      <c r="AD5" s="88" t="s">
        <v>263</v>
      </c>
      <c r="AE5" s="84" t="s">
        <v>268</v>
      </c>
      <c r="AF5" s="84" t="s">
        <v>269</v>
      </c>
      <c r="AG5" s="84" t="s">
        <v>270</v>
      </c>
      <c r="AI5" s="91" t="s">
        <v>271</v>
      </c>
    </row>
    <row r="6" spans="1:35" ht="26.1" customHeight="1">
      <c r="A6" s="174"/>
      <c r="B6" s="175"/>
      <c r="C6" s="175"/>
      <c r="D6" s="151"/>
      <c r="E6" s="108"/>
      <c r="F6" s="103"/>
      <c r="G6" s="103"/>
      <c r="H6" s="103"/>
      <c r="I6" s="102"/>
      <c r="J6" s="152"/>
      <c r="K6" s="149"/>
      <c r="L6" s="103"/>
      <c r="M6" s="103"/>
      <c r="N6" s="103"/>
      <c r="O6" s="103"/>
      <c r="P6" s="103"/>
      <c r="Q6" s="103"/>
      <c r="R6" s="103"/>
      <c r="S6" s="146"/>
      <c r="T6" s="103"/>
      <c r="U6" s="103"/>
      <c r="V6" s="103"/>
      <c r="W6" s="103"/>
      <c r="X6" s="98">
        <f>SUM(IFERROR(VLOOKUP(D6,'Lists and Scoring'!$F$5:$G$7,2,FALSE),0)+IFERROR(VLOOKUP(E6,'Lists and Scoring'!$F$10:$G$12,2,FALSE),0)+IFERROR(VLOOKUP(F6,'Lists and Scoring'!$F$15:$G$17,2,FALSE),0)+IFERROR(VLOOKUP(G6,'Lists and Scoring'!$F$20:$G$22,2,FALSE),0)+IFERROR(VLOOKUP(H6,'Lists and Scoring'!$F$25:$G$27,2,FALSE),0)+IFERROR(VLOOKUP(I6,'Lists and Scoring'!$F$30:$G$32,2,FALSE),0)+IFERROR(VLOOKUP(J6,'Lists and Scoring'!$F$35:$G$37,2,FALSE),0))</f>
        <v>0</v>
      </c>
      <c r="Y6" s="99">
        <f>SUM(IFERROR(VLOOKUP(L6,'Lists and Scoring'!$F$42:$G$44,2,FALSE),0)+IFERROR(VLOOKUP(M6,'Lists and Scoring'!$F$47:$G$49,2,FALSE),0)+IFERROR(VLOOKUP(N6,'Lists and Scoring'!$F$52:$G$54,2,FALSE),0)+IFERROR(VLOOKUP(O6,'Lists and Scoring'!$F$57:$G$59,2,FALSE),0)+IFERROR(VLOOKUP(P6,'Lists and Scoring'!$F$62:$G$64,2,FALSE),0)+IFERROR(VLOOKUP(Q6,'Lists and Scoring'!$F$67:$G$69,2,FALSE),0)+IFERROR(VLOOKUP(R6,'Lists and Scoring'!$F$72:$G$74,2,FALSE),0))</f>
        <v>0</v>
      </c>
      <c r="Z6" s="79">
        <f>SUM(IFERROR(VLOOKUP(T6,'Lists and Scoring'!$F$80:$G$82,2,FALSE),0)+IFERROR(VLOOKUP(U6,'Lists and Scoring'!$F$85:$G$87,2,FALSE),0)+IFERROR(VLOOKUP(V6,'Lists and Scoring'!$F$90:$G$92,2,FALSE),0)+IFERROR(VLOOKUP(W6,'Lists and Scoring'!$F$95:$G$97,2,FALSE),0))</f>
        <v>0</v>
      </c>
      <c r="AA6" s="93" t="str">
        <f t="shared" si="0"/>
        <v>Retire</v>
      </c>
      <c r="AC6" s="225"/>
      <c r="AD6" s="89" t="s">
        <v>264</v>
      </c>
      <c r="AE6" s="84" t="s">
        <v>272</v>
      </c>
      <c r="AF6" s="84" t="s">
        <v>272</v>
      </c>
      <c r="AG6" s="84" t="s">
        <v>270</v>
      </c>
      <c r="AI6" s="91" t="s">
        <v>273</v>
      </c>
    </row>
    <row r="7" spans="1:35" ht="26.1" customHeight="1">
      <c r="A7" s="174"/>
      <c r="B7" s="175"/>
      <c r="C7" s="175"/>
      <c r="D7" s="151"/>
      <c r="E7" s="108"/>
      <c r="F7" s="103"/>
      <c r="G7" s="103"/>
      <c r="H7" s="103"/>
      <c r="I7" s="102"/>
      <c r="J7" s="152"/>
      <c r="K7" s="149"/>
      <c r="L7" s="103"/>
      <c r="M7" s="103"/>
      <c r="N7" s="103"/>
      <c r="O7" s="103"/>
      <c r="P7" s="103"/>
      <c r="Q7" s="103"/>
      <c r="R7" s="103"/>
      <c r="S7" s="146"/>
      <c r="T7" s="103"/>
      <c r="U7" s="103"/>
      <c r="V7" s="103"/>
      <c r="W7" s="103"/>
      <c r="X7" s="98">
        <f>SUM(IFERROR(VLOOKUP(D7,'Lists and Scoring'!$F$5:$G$7,2,FALSE),0)+IFERROR(VLOOKUP(E7,'Lists and Scoring'!$F$10:$G$12,2,FALSE),0)+IFERROR(VLOOKUP(F7,'Lists and Scoring'!$F$15:$G$17,2,FALSE),0)+IFERROR(VLOOKUP(G7,'Lists and Scoring'!$F$20:$G$22,2,FALSE),0)+IFERROR(VLOOKUP(H7,'Lists and Scoring'!$F$25:$G$27,2,FALSE),0)+IFERROR(VLOOKUP(I7,'Lists and Scoring'!$F$30:$G$32,2,FALSE),0)+IFERROR(VLOOKUP(J7,'Lists and Scoring'!$F$35:$G$37,2,FALSE),0))</f>
        <v>0</v>
      </c>
      <c r="Y7" s="99">
        <f>SUM(IFERROR(VLOOKUP(L7,'Lists and Scoring'!$F$42:$G$44,2,FALSE),0)+IFERROR(VLOOKUP(M7,'Lists and Scoring'!$F$47:$G$49,2,FALSE),0)+IFERROR(VLOOKUP(N7,'Lists and Scoring'!$F$52:$G$54,2,FALSE),0)+IFERROR(VLOOKUP(O7,'Lists and Scoring'!$F$57:$G$59,2,FALSE),0)+IFERROR(VLOOKUP(P7,'Lists and Scoring'!$F$62:$G$64,2,FALSE),0)+IFERROR(VLOOKUP(Q7,'Lists and Scoring'!$F$67:$G$69,2,FALSE),0)+IFERROR(VLOOKUP(R7,'Lists and Scoring'!$F$72:$G$74,2,FALSE),0))</f>
        <v>0</v>
      </c>
      <c r="Z7" s="79">
        <f>SUM(IFERROR(VLOOKUP(T7,'Lists and Scoring'!$F$80:$G$82,2,FALSE),0)+IFERROR(VLOOKUP(U7,'Lists and Scoring'!$F$85:$G$87,2,FALSE),0)+IFERROR(VLOOKUP(V7,'Lists and Scoring'!$F$90:$G$92,2,FALSE),0)+IFERROR(VLOOKUP(W7,'Lists and Scoring'!$F$95:$G$97,2,FALSE),0))</f>
        <v>0</v>
      </c>
      <c r="AA7" s="93" t="str">
        <f t="shared" si="0"/>
        <v>Retire</v>
      </c>
      <c r="AC7" s="226"/>
      <c r="AD7" s="90" t="s">
        <v>265</v>
      </c>
      <c r="AE7" s="84" t="s">
        <v>274</v>
      </c>
      <c r="AF7" s="84" t="s">
        <v>275</v>
      </c>
      <c r="AG7" s="84" t="s">
        <v>276</v>
      </c>
      <c r="AI7" s="92" t="s">
        <v>277</v>
      </c>
    </row>
    <row r="8" spans="1:35" ht="26.1" customHeight="1">
      <c r="A8" s="174"/>
      <c r="B8" s="175"/>
      <c r="C8" s="175"/>
      <c r="D8" s="151"/>
      <c r="E8" s="108"/>
      <c r="F8" s="103"/>
      <c r="G8" s="103"/>
      <c r="H8" s="103"/>
      <c r="I8" s="102"/>
      <c r="J8" s="152"/>
      <c r="K8" s="147"/>
      <c r="L8" s="103"/>
      <c r="M8" s="103"/>
      <c r="N8" s="103"/>
      <c r="O8" s="103"/>
      <c r="P8" s="103"/>
      <c r="Q8" s="103"/>
      <c r="R8" s="103"/>
      <c r="S8" s="148"/>
      <c r="T8" s="103"/>
      <c r="U8" s="103"/>
      <c r="V8" s="103"/>
      <c r="W8" s="103"/>
      <c r="X8" s="98">
        <f>SUM(IFERROR(VLOOKUP(D8,'Lists and Scoring'!$F$5:$G$7,2,FALSE),0)+IFERROR(VLOOKUP(E8,'Lists and Scoring'!$F$10:$G$12,2,FALSE),0)+IFERROR(VLOOKUP(F8,'Lists and Scoring'!$F$15:$G$17,2,FALSE),0)+IFERROR(VLOOKUP(G8,'Lists and Scoring'!$F$20:$G$22,2,FALSE),0)+IFERROR(VLOOKUP(H8,'Lists and Scoring'!$F$25:$G$27,2,FALSE),0)+IFERROR(VLOOKUP(I8,'Lists and Scoring'!$F$30:$G$32,2,FALSE),0)+IFERROR(VLOOKUP(J8,'Lists and Scoring'!$F$35:$G$37,2,FALSE),0))</f>
        <v>0</v>
      </c>
      <c r="Y8" s="99">
        <f>SUM(IFERROR(VLOOKUP(L8,'Lists and Scoring'!$F$42:$G$44,2,FALSE),0)+IFERROR(VLOOKUP(M8,'Lists and Scoring'!$F$47:$G$49,2,FALSE),0)+IFERROR(VLOOKUP(N8,'Lists and Scoring'!$F$52:$G$54,2,FALSE),0)+IFERROR(VLOOKUP(O8,'Lists and Scoring'!$F$57:$G$59,2,FALSE),0)+IFERROR(VLOOKUP(P8,'Lists and Scoring'!$F$62:$G$64,2,FALSE),0)+IFERROR(VLOOKUP(Q8,'Lists and Scoring'!$F$67:$G$69,2,FALSE),0)+IFERROR(VLOOKUP(R8,'Lists and Scoring'!$F$72:$G$74,2,FALSE),0))</f>
        <v>0</v>
      </c>
      <c r="Z8" s="79">
        <f>SUM(IFERROR(VLOOKUP(T8,'Lists and Scoring'!$F$80:$G$82,2,FALSE),0)+IFERROR(VLOOKUP(U8,'Lists and Scoring'!$F$85:$G$87,2,FALSE),0)+IFERROR(VLOOKUP(V8,'Lists and Scoring'!$F$90:$G$92,2,FALSE),0)+IFERROR(VLOOKUP(W8,'Lists and Scoring'!$F$95:$G$97,2,FALSE),0))</f>
        <v>0</v>
      </c>
      <c r="AA8" s="93" t="str">
        <f t="shared" si="0"/>
        <v>Retire</v>
      </c>
      <c r="AI8" s="91" t="s">
        <v>278</v>
      </c>
    </row>
    <row r="9" spans="1:35" ht="26.1" customHeight="1">
      <c r="A9" s="174"/>
      <c r="B9" s="175"/>
      <c r="C9" s="175"/>
      <c r="D9" s="151"/>
      <c r="E9" s="108"/>
      <c r="F9" s="103"/>
      <c r="G9" s="103"/>
      <c r="H9" s="103"/>
      <c r="I9" s="102"/>
      <c r="J9" s="152"/>
      <c r="K9" s="149"/>
      <c r="L9" s="103"/>
      <c r="M9" s="103"/>
      <c r="N9" s="103"/>
      <c r="O9" s="103"/>
      <c r="P9" s="103"/>
      <c r="Q9" s="103"/>
      <c r="R9" s="103"/>
      <c r="S9" s="150"/>
      <c r="T9" s="103"/>
      <c r="U9" s="103"/>
      <c r="V9" s="103"/>
      <c r="W9" s="103"/>
      <c r="X9" s="98">
        <f>SUM(IFERROR(VLOOKUP(D9,'Lists and Scoring'!$F$5:$G$7,2,FALSE),0)+IFERROR(VLOOKUP(E9,'Lists and Scoring'!$F$10:$G$12,2,FALSE),0)+IFERROR(VLOOKUP(F9,'Lists and Scoring'!$F$15:$G$17,2,FALSE),0)+IFERROR(VLOOKUP(G9,'Lists and Scoring'!$F$20:$G$22,2,FALSE),0)+IFERROR(VLOOKUP(H9,'Lists and Scoring'!$F$25:$G$27,2,FALSE),0)+IFERROR(VLOOKUP(I9,'Lists and Scoring'!$F$30:$G$32,2,FALSE),0)+IFERROR(VLOOKUP(J9,'Lists and Scoring'!$F$35:$G$37,2,FALSE),0))</f>
        <v>0</v>
      </c>
      <c r="Y9" s="99">
        <f>SUM(IFERROR(VLOOKUP(L9,'Lists and Scoring'!$F$42:$G$44,2,FALSE),0)+IFERROR(VLOOKUP(M9,'Lists and Scoring'!$F$47:$G$49,2,FALSE),0)+IFERROR(VLOOKUP(N9,'Lists and Scoring'!$F$52:$G$54,2,FALSE),0)+IFERROR(VLOOKUP(O9,'Lists and Scoring'!$F$57:$G$59,2,FALSE),0)+IFERROR(VLOOKUP(P9,'Lists and Scoring'!$F$62:$G$64,2,FALSE),0)+IFERROR(VLOOKUP(Q9,'Lists and Scoring'!$F$67:$G$69,2,FALSE),0)+IFERROR(VLOOKUP(R9,'Lists and Scoring'!$F$72:$G$74,2,FALSE),0))</f>
        <v>0</v>
      </c>
      <c r="Z9" s="79">
        <f>SUM(IFERROR(VLOOKUP(T9,'Lists and Scoring'!$F$80:$G$82,2,FALSE),0)+IFERROR(VLOOKUP(U9,'Lists and Scoring'!$F$85:$G$87,2,FALSE),0)+IFERROR(VLOOKUP(V9,'Lists and Scoring'!$F$90:$G$92,2,FALSE),0)+IFERROR(VLOOKUP(W9,'Lists and Scoring'!$F$95:$G$97,2,FALSE),0))</f>
        <v>0</v>
      </c>
      <c r="AA9" s="93" t="str">
        <f t="shared" si="0"/>
        <v>Retire</v>
      </c>
      <c r="AI9" s="91" t="s">
        <v>279</v>
      </c>
    </row>
    <row r="10" spans="1:35" ht="26.1" customHeight="1">
      <c r="A10" s="174"/>
      <c r="B10" s="175"/>
      <c r="C10" s="175"/>
      <c r="D10" s="151"/>
      <c r="E10" s="108"/>
      <c r="F10" s="103"/>
      <c r="G10" s="103"/>
      <c r="H10" s="103"/>
      <c r="I10" s="102"/>
      <c r="J10" s="152"/>
      <c r="K10" s="149"/>
      <c r="L10" s="103"/>
      <c r="M10" s="103"/>
      <c r="N10" s="103"/>
      <c r="O10" s="103"/>
      <c r="P10" s="103"/>
      <c r="Q10" s="103"/>
      <c r="R10" s="103"/>
      <c r="S10" s="146"/>
      <c r="T10" s="103"/>
      <c r="U10" s="103"/>
      <c r="V10" s="103"/>
      <c r="W10" s="103"/>
      <c r="X10" s="98">
        <f>SUM(IFERROR(VLOOKUP(D10,'Lists and Scoring'!$F$5:$G$7,2,FALSE),0)+IFERROR(VLOOKUP(E10,'Lists and Scoring'!$F$10:$G$12,2,FALSE),0)+IFERROR(VLOOKUP(F10,'Lists and Scoring'!$F$15:$G$17,2,FALSE),0)+IFERROR(VLOOKUP(G10,'Lists and Scoring'!$F$20:$G$22,2,FALSE),0)+IFERROR(VLOOKUP(H10,'Lists and Scoring'!$F$25:$G$27,2,FALSE),0)+IFERROR(VLOOKUP(I10,'Lists and Scoring'!$F$30:$G$32,2,FALSE),0)+IFERROR(VLOOKUP(J10,'Lists and Scoring'!$F$35:$G$37,2,FALSE),0))</f>
        <v>0</v>
      </c>
      <c r="Y10" s="99">
        <f>SUM(IFERROR(VLOOKUP(L10,'Lists and Scoring'!$F$42:$G$44,2,FALSE),0)+IFERROR(VLOOKUP(M10,'Lists and Scoring'!$F$47:$G$49,2,FALSE),0)+IFERROR(VLOOKUP(N10,'Lists and Scoring'!$F$52:$G$54,2,FALSE),0)+IFERROR(VLOOKUP(O10,'Lists and Scoring'!$F$57:$G$59,2,FALSE),0)+IFERROR(VLOOKUP(P10,'Lists and Scoring'!$F$62:$G$64,2,FALSE),0)+IFERROR(VLOOKUP(Q10,'Lists and Scoring'!$F$67:$G$69,2,FALSE),0)+IFERROR(VLOOKUP(R10,'Lists and Scoring'!$F$72:$G$74,2,FALSE),0))</f>
        <v>0</v>
      </c>
      <c r="Z10" s="79">
        <f>SUM(IFERROR(VLOOKUP(T10,'Lists and Scoring'!$F$80:$G$82,2,FALSE),0)+IFERROR(VLOOKUP(U10,'Lists and Scoring'!$F$85:$G$87,2,FALSE),0)+IFERROR(VLOOKUP(V10,'Lists and Scoring'!$F$90:$G$92,2,FALSE),0)+IFERROR(VLOOKUP(W10,'Lists and Scoring'!$F$95:$G$97,2,FALSE),0))</f>
        <v>0</v>
      </c>
      <c r="AA10" s="93" t="str">
        <f t="shared" si="0"/>
        <v>Retire</v>
      </c>
    </row>
    <row r="11" spans="1:35" ht="26.1" customHeight="1">
      <c r="A11" s="174"/>
      <c r="B11" s="175"/>
      <c r="C11" s="175"/>
      <c r="D11" s="151"/>
      <c r="E11" s="108"/>
      <c r="F11" s="103"/>
      <c r="G11" s="103"/>
      <c r="H11" s="103"/>
      <c r="I11" s="102"/>
      <c r="J11" s="152"/>
      <c r="K11" s="149"/>
      <c r="L11" s="103"/>
      <c r="M11" s="103"/>
      <c r="N11" s="103"/>
      <c r="O11" s="103"/>
      <c r="P11" s="103"/>
      <c r="Q11" s="103"/>
      <c r="R11" s="103"/>
      <c r="S11" s="146"/>
      <c r="T11" s="103"/>
      <c r="U11" s="103"/>
      <c r="V11" s="103"/>
      <c r="W11" s="103"/>
      <c r="X11" s="98">
        <f>SUM(IFERROR(VLOOKUP(D11,'Lists and Scoring'!$F$5:$G$7,2,FALSE),0)+IFERROR(VLOOKUP(E11,'Lists and Scoring'!$F$10:$G$12,2,FALSE),0)+IFERROR(VLOOKUP(F11,'Lists and Scoring'!$F$15:$G$17,2,FALSE),0)+IFERROR(VLOOKUP(G11,'Lists and Scoring'!$F$20:$G$22,2,FALSE),0)+IFERROR(VLOOKUP(H11,'Lists and Scoring'!$F$25:$G$27,2,FALSE),0)+IFERROR(VLOOKUP(I11,'Lists and Scoring'!$F$30:$G$32,2,FALSE),0)+IFERROR(VLOOKUP(J11,'Lists and Scoring'!$F$35:$G$37,2,FALSE),0))</f>
        <v>0</v>
      </c>
      <c r="Y11" s="99">
        <f>SUM(IFERROR(VLOOKUP(L11,'Lists and Scoring'!$F$42:$G$44,2,FALSE),0)+IFERROR(VLOOKUP(M11,'Lists and Scoring'!$F$47:$G$49,2,FALSE),0)+IFERROR(VLOOKUP(N11,'Lists and Scoring'!$F$52:$G$54,2,FALSE),0)+IFERROR(VLOOKUP(O11,'Lists and Scoring'!$F$57:$G$59,2,FALSE),0)+IFERROR(VLOOKUP(P11,'Lists and Scoring'!$F$62:$G$64,2,FALSE),0)+IFERROR(VLOOKUP(Q11,'Lists and Scoring'!$F$67:$G$69,2,FALSE),0)+IFERROR(VLOOKUP(R11,'Lists and Scoring'!$F$72:$G$74,2,FALSE),0))</f>
        <v>0</v>
      </c>
      <c r="Z11" s="79">
        <f>SUM(IFERROR(VLOOKUP(T11,'Lists and Scoring'!$F$80:$G$82,2,FALSE),0)+IFERROR(VLOOKUP(U11,'Lists and Scoring'!$F$85:$G$87,2,FALSE),0)+IFERROR(VLOOKUP(V11,'Lists and Scoring'!$F$90:$G$92,2,FALSE),0)+IFERROR(VLOOKUP(W11,'Lists and Scoring'!$F$95:$G$97,2,FALSE),0))</f>
        <v>0</v>
      </c>
      <c r="AA11" s="93" t="str">
        <f t="shared" si="0"/>
        <v>Retire</v>
      </c>
    </row>
    <row r="12" spans="1:35" ht="26.1" customHeight="1">
      <c r="A12" s="174"/>
      <c r="B12" s="175"/>
      <c r="C12" s="175"/>
      <c r="D12" s="151"/>
      <c r="E12" s="108"/>
      <c r="F12" s="103"/>
      <c r="G12" s="103"/>
      <c r="H12" s="103"/>
      <c r="I12" s="102"/>
      <c r="J12" s="152"/>
      <c r="K12" s="147"/>
      <c r="L12" s="103"/>
      <c r="M12" s="103"/>
      <c r="N12" s="103"/>
      <c r="O12" s="103"/>
      <c r="P12" s="103"/>
      <c r="Q12" s="103"/>
      <c r="R12" s="103"/>
      <c r="S12" s="148"/>
      <c r="T12" s="103"/>
      <c r="U12" s="103"/>
      <c r="V12" s="103"/>
      <c r="W12" s="103"/>
      <c r="X12" s="98">
        <f>SUM(IFERROR(VLOOKUP(D12,'Lists and Scoring'!$F$5:$G$7,2,FALSE),0)+IFERROR(VLOOKUP(E12,'Lists and Scoring'!$F$10:$G$12,2,FALSE),0)+IFERROR(VLOOKUP(F12,'Lists and Scoring'!$F$15:$G$17,2,FALSE),0)+IFERROR(VLOOKUP(G12,'Lists and Scoring'!$F$20:$G$22,2,FALSE),0)+IFERROR(VLOOKUP(H12,'Lists and Scoring'!$F$25:$G$27,2,FALSE),0)+IFERROR(VLOOKUP(I12,'Lists and Scoring'!$F$30:$G$32,2,FALSE),0)+IFERROR(VLOOKUP(J12,'Lists and Scoring'!$F$35:$G$37,2,FALSE),0))</f>
        <v>0</v>
      </c>
      <c r="Y12" s="99">
        <f>SUM(IFERROR(VLOOKUP(L12,'Lists and Scoring'!$F$42:$G$44,2,FALSE),0)+IFERROR(VLOOKUP(M12,'Lists and Scoring'!$F$47:$G$49,2,FALSE),0)+IFERROR(VLOOKUP(N12,'Lists and Scoring'!$F$52:$G$54,2,FALSE),0)+IFERROR(VLOOKUP(O12,'Lists and Scoring'!$F$57:$G$59,2,FALSE),0)+IFERROR(VLOOKUP(P12,'Lists and Scoring'!$F$62:$G$64,2,FALSE),0)+IFERROR(VLOOKUP(Q12,'Lists and Scoring'!$F$67:$G$69,2,FALSE),0)+IFERROR(VLOOKUP(R12,'Lists and Scoring'!$F$72:$G$74,2,FALSE),0))</f>
        <v>0</v>
      </c>
      <c r="Z12" s="79">
        <f>SUM(IFERROR(VLOOKUP(T12,'Lists and Scoring'!$F$80:$G$82,2,FALSE),0)+IFERROR(VLOOKUP(U12,'Lists and Scoring'!$F$85:$G$87,2,FALSE),0)+IFERROR(VLOOKUP(V12,'Lists and Scoring'!$F$90:$G$92,2,FALSE),0)+IFERROR(VLOOKUP(W12,'Lists and Scoring'!$F$95:$G$97,2,FALSE),0))</f>
        <v>0</v>
      </c>
      <c r="AA12" s="93" t="str">
        <f t="shared" si="0"/>
        <v>Retire</v>
      </c>
    </row>
    <row r="13" spans="1:35" ht="26.1" customHeight="1">
      <c r="A13" s="174"/>
      <c r="B13" s="175"/>
      <c r="C13" s="175"/>
      <c r="D13" s="151"/>
      <c r="E13" s="108"/>
      <c r="F13" s="103"/>
      <c r="G13" s="103"/>
      <c r="H13" s="103"/>
      <c r="I13" s="102"/>
      <c r="J13" s="152"/>
      <c r="K13" s="149"/>
      <c r="L13" s="103"/>
      <c r="M13" s="103"/>
      <c r="N13" s="103"/>
      <c r="O13" s="103"/>
      <c r="P13" s="103"/>
      <c r="Q13" s="103"/>
      <c r="R13" s="103"/>
      <c r="S13" s="150"/>
      <c r="T13" s="103"/>
      <c r="U13" s="103"/>
      <c r="V13" s="103"/>
      <c r="W13" s="103"/>
      <c r="X13" s="98">
        <f>SUM(IFERROR(VLOOKUP(D13,'Lists and Scoring'!$F$5:$G$7,2,FALSE),0)+IFERROR(VLOOKUP(E13,'Lists and Scoring'!$F$10:$G$12,2,FALSE),0)+IFERROR(VLOOKUP(F13,'Lists and Scoring'!$F$15:$G$17,2,FALSE),0)+IFERROR(VLOOKUP(G13,'Lists and Scoring'!$F$20:$G$22,2,FALSE),0)+IFERROR(VLOOKUP(H13,'Lists and Scoring'!$F$25:$G$27,2,FALSE),0)+IFERROR(VLOOKUP(I13,'Lists and Scoring'!$F$30:$G$32,2,FALSE),0)+IFERROR(VLOOKUP(J13,'Lists and Scoring'!$F$35:$G$37,2,FALSE),0))</f>
        <v>0</v>
      </c>
      <c r="Y13" s="99">
        <f>SUM(IFERROR(VLOOKUP(L13,'Lists and Scoring'!$F$42:$G$44,2,FALSE),0)+IFERROR(VLOOKUP(M13,'Lists and Scoring'!$F$47:$G$49,2,FALSE),0)+IFERROR(VLOOKUP(N13,'Lists and Scoring'!$F$52:$G$54,2,FALSE),0)+IFERROR(VLOOKUP(O13,'Lists and Scoring'!$F$57:$G$59,2,FALSE),0)+IFERROR(VLOOKUP(P13,'Lists and Scoring'!$F$62:$G$64,2,FALSE),0)+IFERROR(VLOOKUP(Q13,'Lists and Scoring'!$F$67:$G$69,2,FALSE),0)+IFERROR(VLOOKUP(R13,'Lists and Scoring'!$F$72:$G$74,2,FALSE),0))</f>
        <v>0</v>
      </c>
      <c r="Z13" s="79">
        <f>SUM(IFERROR(VLOOKUP(T13,'Lists and Scoring'!$F$80:$G$82,2,FALSE),0)+IFERROR(VLOOKUP(U13,'Lists and Scoring'!$F$85:$G$87,2,FALSE),0)+IFERROR(VLOOKUP(V13,'Lists and Scoring'!$F$90:$G$92,2,FALSE),0)+IFERROR(VLOOKUP(W13,'Lists and Scoring'!$F$95:$G$97,2,FALSE),0))</f>
        <v>0</v>
      </c>
      <c r="AA13" s="93" t="str">
        <f t="shared" si="0"/>
        <v>Retire</v>
      </c>
    </row>
    <row r="14" spans="1:35" ht="26.1" customHeight="1">
      <c r="A14" s="174"/>
      <c r="B14" s="175"/>
      <c r="C14" s="175"/>
      <c r="D14" s="153"/>
      <c r="E14" s="108"/>
      <c r="F14" s="103"/>
      <c r="G14" s="103"/>
      <c r="H14" s="103"/>
      <c r="I14" s="102"/>
      <c r="J14" s="152"/>
      <c r="K14" s="149"/>
      <c r="L14" s="103"/>
      <c r="M14" s="103"/>
      <c r="N14" s="103"/>
      <c r="O14" s="103"/>
      <c r="P14" s="103"/>
      <c r="Q14" s="103"/>
      <c r="R14" s="103"/>
      <c r="S14" s="146"/>
      <c r="T14" s="103"/>
      <c r="U14" s="103"/>
      <c r="V14" s="103"/>
      <c r="W14" s="103"/>
      <c r="X14" s="98">
        <f>SUM(IFERROR(VLOOKUP(D14,'Lists and Scoring'!$F$5:$G$7,2,FALSE),0)+IFERROR(VLOOKUP(E14,'Lists and Scoring'!$F$10:$G$12,2,FALSE),0)+IFERROR(VLOOKUP(F14,'Lists and Scoring'!$F$15:$G$17,2,FALSE),0)+IFERROR(VLOOKUP(G14,'Lists and Scoring'!$F$20:$G$22,2,FALSE),0)+IFERROR(VLOOKUP(H14,'Lists and Scoring'!$F$25:$G$27,2,FALSE),0)+IFERROR(VLOOKUP(I14,'Lists and Scoring'!$F$30:$G$32,2,FALSE),0)+IFERROR(VLOOKUP(J14,'Lists and Scoring'!$F$35:$G$37,2,FALSE),0))</f>
        <v>0</v>
      </c>
      <c r="Y14" s="99">
        <f>SUM(IFERROR(VLOOKUP(L14,'Lists and Scoring'!$F$42:$G$44,2,FALSE),0)+IFERROR(VLOOKUP(M14,'Lists and Scoring'!$F$47:$G$49,2,FALSE),0)+IFERROR(VLOOKUP(N14,'Lists and Scoring'!$F$52:$G$54,2,FALSE),0)+IFERROR(VLOOKUP(O14,'Lists and Scoring'!$F$57:$G$59,2,FALSE),0)+IFERROR(VLOOKUP(P14,'Lists and Scoring'!$F$62:$G$64,2,FALSE),0)+IFERROR(VLOOKUP(Q14,'Lists and Scoring'!$F$67:$G$69,2,FALSE),0)+IFERROR(VLOOKUP(R14,'Lists and Scoring'!$F$72:$G$74,2,FALSE),0))</f>
        <v>0</v>
      </c>
      <c r="Z14" s="79">
        <f>SUM(IFERROR(VLOOKUP(T14,'Lists and Scoring'!$F$80:$G$82,2,FALSE),0)+IFERROR(VLOOKUP(U14,'Lists and Scoring'!$F$85:$G$87,2,FALSE),0)+IFERROR(VLOOKUP(V14,'Lists and Scoring'!$F$90:$G$92,2,FALSE),0)+IFERROR(VLOOKUP(W14,'Lists and Scoring'!$F$95:$G$97,2,FALSE),0))</f>
        <v>0</v>
      </c>
      <c r="AA14" s="93" t="str">
        <f t="shared" si="0"/>
        <v>Retire</v>
      </c>
    </row>
  </sheetData>
  <mergeCells count="6">
    <mergeCell ref="AE3:AG3"/>
    <mergeCell ref="X1:AA1"/>
    <mergeCell ref="AC5:AC7"/>
    <mergeCell ref="D1:J1"/>
    <mergeCell ref="L1:R1"/>
    <mergeCell ref="T1:W1"/>
  </mergeCells>
  <conditionalFormatting sqref="B3:C14">
    <cfRule type="expression" dxfId="3" priority="1">
      <formula>#REF!="EOL"</formula>
    </cfRule>
    <cfRule type="expression" dxfId="2" priority="2">
      <formula>#REF!="Archive"</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8">
        <x14:dataValidation type="list" allowBlank="1" showInputMessage="1" showErrorMessage="1" xr:uid="{26ECAC8E-EC0C-4ADF-9D96-17DD1A8B39B7}">
          <x14:formula1>
            <xm:f>'Lists and Scoring'!$F$5:$F$7</xm:f>
          </x14:formula1>
          <xm:sqref>D3:D14</xm:sqref>
        </x14:dataValidation>
        <x14:dataValidation type="list" allowBlank="1" showInputMessage="1" showErrorMessage="1" xr:uid="{76D98B7B-DD55-458A-BB65-63F91F0E4CB9}">
          <x14:formula1>
            <xm:f>'Lists and Scoring'!$F$10:$F$12</xm:f>
          </x14:formula1>
          <xm:sqref>E3:E14</xm:sqref>
        </x14:dataValidation>
        <x14:dataValidation type="list" allowBlank="1" showInputMessage="1" showErrorMessage="1" xr:uid="{0945612F-4829-41C4-BE2A-E0C7035FE3D4}">
          <x14:formula1>
            <xm:f>'Lists and Scoring'!$F$15:$F$17</xm:f>
          </x14:formula1>
          <xm:sqref>F3:F14</xm:sqref>
        </x14:dataValidation>
        <x14:dataValidation type="list" allowBlank="1" showInputMessage="1" showErrorMessage="1" xr:uid="{CFC0A786-6215-4628-BD5F-8F5D06DB7D4F}">
          <x14:formula1>
            <xm:f>'Lists and Scoring'!$F$20:$F$22</xm:f>
          </x14:formula1>
          <xm:sqref>G3:G14</xm:sqref>
        </x14:dataValidation>
        <x14:dataValidation type="list" allowBlank="1" showInputMessage="1" showErrorMessage="1" xr:uid="{99CD4F70-76CC-4BB9-A7CC-DB54BF0D71F2}">
          <x14:formula1>
            <xm:f>'Lists and Scoring'!$F$25:$F$27</xm:f>
          </x14:formula1>
          <xm:sqref>H3:H14</xm:sqref>
        </x14:dataValidation>
        <x14:dataValidation type="list" allowBlank="1" showInputMessage="1" showErrorMessage="1" xr:uid="{B4DEF446-ED6B-413E-841D-1CE8DF83440C}">
          <x14:formula1>
            <xm:f>'Lists and Scoring'!$F$30:$F$32</xm:f>
          </x14:formula1>
          <xm:sqref>I3:I14</xm:sqref>
        </x14:dataValidation>
        <x14:dataValidation type="list" allowBlank="1" showInputMessage="1" showErrorMessage="1" xr:uid="{3674BF85-7C2D-4099-8326-5B9C230D5C40}">
          <x14:formula1>
            <xm:f>'Lists and Scoring'!$F$35:$F$37</xm:f>
          </x14:formula1>
          <xm:sqref>J3:J14</xm:sqref>
        </x14:dataValidation>
        <x14:dataValidation type="list" allowBlank="1" showInputMessage="1" showErrorMessage="1" xr:uid="{6D777C67-46E0-48AB-B5D8-BFAF360EE00A}">
          <x14:formula1>
            <xm:f>'Lists and Scoring'!$F$42:$F$44</xm:f>
          </x14:formula1>
          <xm:sqref>L3:L14</xm:sqref>
        </x14:dataValidation>
        <x14:dataValidation type="list" allowBlank="1" showInputMessage="1" showErrorMessage="1" xr:uid="{E6FDE714-6B25-4CB5-992F-6703A0E5B839}">
          <x14:formula1>
            <xm:f>'Lists and Scoring'!$F$47:$F$49</xm:f>
          </x14:formula1>
          <xm:sqref>M3:M14</xm:sqref>
        </x14:dataValidation>
        <x14:dataValidation type="list" allowBlank="1" showInputMessage="1" showErrorMessage="1" xr:uid="{1021D5F1-7116-44B7-9A8C-B629A9AAE309}">
          <x14:formula1>
            <xm:f>'Lists and Scoring'!$F$52:$F$54</xm:f>
          </x14:formula1>
          <xm:sqref>N3:N14</xm:sqref>
        </x14:dataValidation>
        <x14:dataValidation type="list" allowBlank="1" showInputMessage="1" showErrorMessage="1" xr:uid="{D9404F6D-5198-4F9A-B7B5-E78966BB0F0D}">
          <x14:formula1>
            <xm:f>'Lists and Scoring'!$F$57:$F$59</xm:f>
          </x14:formula1>
          <xm:sqref>O3:O14</xm:sqref>
        </x14:dataValidation>
        <x14:dataValidation type="list" allowBlank="1" showInputMessage="1" showErrorMessage="1" xr:uid="{809098A9-DF87-4259-B678-7B03A46FD63C}">
          <x14:formula1>
            <xm:f>'Lists and Scoring'!$F$62:$F$64</xm:f>
          </x14:formula1>
          <xm:sqref>P3:P14</xm:sqref>
        </x14:dataValidation>
        <x14:dataValidation type="list" allowBlank="1" showInputMessage="1" showErrorMessage="1" xr:uid="{7470FC0C-2C3F-42E8-83F2-5577471320C8}">
          <x14:formula1>
            <xm:f>'Lists and Scoring'!$F$67:$F$69</xm:f>
          </x14:formula1>
          <xm:sqref>Q3:Q14</xm:sqref>
        </x14:dataValidation>
        <x14:dataValidation type="list" allowBlank="1" showInputMessage="1" showErrorMessage="1" xr:uid="{DF421274-8839-4ECC-883C-56CD2546C27A}">
          <x14:formula1>
            <xm:f>'Lists and Scoring'!$F$72:$F$74</xm:f>
          </x14:formula1>
          <xm:sqref>R3:R14</xm:sqref>
        </x14:dataValidation>
        <x14:dataValidation type="list" allowBlank="1" showInputMessage="1" showErrorMessage="1" xr:uid="{BA40A871-CF3B-455C-90FC-4BED4635E2F8}">
          <x14:formula1>
            <xm:f>'Lists and Scoring'!$F$80:$F$82</xm:f>
          </x14:formula1>
          <xm:sqref>T3:T14</xm:sqref>
        </x14:dataValidation>
        <x14:dataValidation type="list" allowBlank="1" showInputMessage="1" showErrorMessage="1" xr:uid="{E16CB6D6-7A3F-4D39-980D-4BF7F86EB96E}">
          <x14:formula1>
            <xm:f>'Lists and Scoring'!$F$85:$F$87</xm:f>
          </x14:formula1>
          <xm:sqref>U3:U14</xm:sqref>
        </x14:dataValidation>
        <x14:dataValidation type="list" allowBlank="1" showInputMessage="1" showErrorMessage="1" xr:uid="{B8DE36DA-638D-4C2B-B14E-D5CFC3D76BC3}">
          <x14:formula1>
            <xm:f>'Lists and Scoring'!$F$90:$F$92</xm:f>
          </x14:formula1>
          <xm:sqref>V3:V14</xm:sqref>
        </x14:dataValidation>
        <x14:dataValidation type="list" allowBlank="1" showInputMessage="1" showErrorMessage="1" xr:uid="{CB0DA2D8-FF79-4D4E-B76E-65E3DDDF2D8F}">
          <x14:formula1>
            <xm:f>'Lists and Scoring'!$F$95:$F$97</xm:f>
          </x14:formula1>
          <xm:sqref>W3:W14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88F5B-CC4D-47F6-A222-F8BE80ECDE99}">
  <sheetPr codeName="Sheet6"/>
  <dimension ref="A1:AM14"/>
  <sheetViews>
    <sheetView workbookViewId="0">
      <pane xSplit="2" ySplit="2" topLeftCell="AC3" activePane="bottomRight" state="frozen"/>
      <selection pane="bottomRight" activeCell="AI16" sqref="AI16"/>
      <selection pane="bottomLeft" activeCell="A3" sqref="A3"/>
      <selection pane="topRight" activeCell="C1" sqref="C1"/>
    </sheetView>
  </sheetViews>
  <sheetFormatPr defaultRowHeight="15.75"/>
  <cols>
    <col min="1" max="1" width="8.125" bestFit="1" customWidth="1"/>
    <col min="2" max="2" width="51.75" bestFit="1" customWidth="1"/>
    <col min="3" max="3" width="26.375" bestFit="1" customWidth="1"/>
    <col min="4" max="13" width="18.625" customWidth="1"/>
    <col min="14" max="14" width="2.625" customWidth="1"/>
    <col min="15" max="24" width="18.625" customWidth="1"/>
    <col min="25" max="25" width="2.625" customWidth="1"/>
    <col min="26" max="35" width="18.625" customWidth="1"/>
    <col min="36" max="36" width="2.625" customWidth="1"/>
    <col min="37" max="39" width="12.625" customWidth="1"/>
  </cols>
  <sheetData>
    <row r="1" spans="1:39" ht="15.75" customHeight="1">
      <c r="C1" s="165"/>
      <c r="D1" s="231" t="s">
        <v>280</v>
      </c>
      <c r="E1" s="249"/>
      <c r="F1" s="249"/>
      <c r="G1" s="249"/>
      <c r="H1" s="249"/>
      <c r="I1" s="249"/>
      <c r="J1" s="249"/>
      <c r="K1" s="249"/>
      <c r="L1" s="249"/>
      <c r="M1" s="250"/>
      <c r="N1" s="183"/>
      <c r="O1" s="232" t="s">
        <v>281</v>
      </c>
      <c r="P1" s="249"/>
      <c r="Q1" s="249"/>
      <c r="R1" s="249"/>
      <c r="S1" s="249"/>
      <c r="T1" s="249"/>
      <c r="U1" s="249"/>
      <c r="V1" s="249"/>
      <c r="W1" s="249"/>
      <c r="X1" s="250"/>
      <c r="Y1" s="183"/>
      <c r="Z1" s="233" t="s">
        <v>282</v>
      </c>
      <c r="AA1" s="249"/>
      <c r="AB1" s="249"/>
      <c r="AC1" s="249"/>
      <c r="AD1" s="249"/>
      <c r="AE1" s="249"/>
      <c r="AF1" s="249"/>
      <c r="AG1" s="249"/>
      <c r="AH1" s="249"/>
      <c r="AI1" s="249"/>
      <c r="AJ1" s="183"/>
      <c r="AK1" s="166"/>
      <c r="AL1" s="166"/>
      <c r="AM1" s="166"/>
    </row>
    <row r="2" spans="1:39" ht="39">
      <c r="A2" s="35" t="s">
        <v>138</v>
      </c>
      <c r="B2" s="46" t="s">
        <v>139</v>
      </c>
      <c r="C2" s="35" t="s">
        <v>140</v>
      </c>
      <c r="D2" s="35" t="s">
        <v>283</v>
      </c>
      <c r="E2" s="35" t="s">
        <v>284</v>
      </c>
      <c r="F2" s="35" t="s">
        <v>285</v>
      </c>
      <c r="G2" s="35" t="s">
        <v>286</v>
      </c>
      <c r="H2" s="35" t="s">
        <v>287</v>
      </c>
      <c r="I2" s="35" t="s">
        <v>288</v>
      </c>
      <c r="J2" s="35" t="s">
        <v>289</v>
      </c>
      <c r="K2" s="35" t="s">
        <v>290</v>
      </c>
      <c r="L2" s="35" t="s">
        <v>291</v>
      </c>
      <c r="M2" s="35" t="s">
        <v>292</v>
      </c>
      <c r="N2" s="184"/>
      <c r="O2" s="35" t="s">
        <v>293</v>
      </c>
      <c r="P2" s="35" t="s">
        <v>294</v>
      </c>
      <c r="Q2" s="35" t="s">
        <v>295</v>
      </c>
      <c r="R2" s="35" t="s">
        <v>296</v>
      </c>
      <c r="S2" s="35" t="s">
        <v>297</v>
      </c>
      <c r="T2" s="35" t="s">
        <v>298</v>
      </c>
      <c r="U2" s="35" t="s">
        <v>299</v>
      </c>
      <c r="V2" s="35" t="s">
        <v>300</v>
      </c>
      <c r="W2" s="35" t="s">
        <v>301</v>
      </c>
      <c r="X2" s="35" t="s">
        <v>302</v>
      </c>
      <c r="Y2" s="184"/>
      <c r="Z2" s="35" t="s">
        <v>303</v>
      </c>
      <c r="AA2" s="35" t="s">
        <v>304</v>
      </c>
      <c r="AB2" s="35" t="s">
        <v>305</v>
      </c>
      <c r="AC2" s="35" t="s">
        <v>306</v>
      </c>
      <c r="AD2" s="35" t="s">
        <v>307</v>
      </c>
      <c r="AE2" s="35" t="s">
        <v>289</v>
      </c>
      <c r="AF2" s="35" t="s">
        <v>308</v>
      </c>
      <c r="AG2" s="35" t="s">
        <v>309</v>
      </c>
      <c r="AH2" s="35" t="s">
        <v>310</v>
      </c>
      <c r="AI2" s="35" t="s">
        <v>311</v>
      </c>
      <c r="AJ2" s="184"/>
      <c r="AK2" s="167" t="s">
        <v>312</v>
      </c>
      <c r="AL2" s="167" t="s">
        <v>313</v>
      </c>
      <c r="AM2" s="167" t="s">
        <v>314</v>
      </c>
    </row>
    <row r="3" spans="1:39" ht="26.1" customHeight="1">
      <c r="A3" s="173" t="s">
        <v>171</v>
      </c>
      <c r="B3" s="169" t="s">
        <v>172</v>
      </c>
      <c r="C3" s="109"/>
      <c r="D3" s="187" t="s">
        <v>315</v>
      </c>
      <c r="E3" s="187" t="s">
        <v>206</v>
      </c>
      <c r="F3" s="187" t="s">
        <v>206</v>
      </c>
      <c r="G3" s="187" t="s">
        <v>315</v>
      </c>
      <c r="H3" s="187" t="s">
        <v>206</v>
      </c>
      <c r="I3" s="187" t="s">
        <v>315</v>
      </c>
      <c r="J3" s="187" t="s">
        <v>315</v>
      </c>
      <c r="K3" s="187" t="s">
        <v>206</v>
      </c>
      <c r="L3" s="187" t="s">
        <v>206</v>
      </c>
      <c r="M3" s="187" t="s">
        <v>315</v>
      </c>
      <c r="N3" s="185"/>
      <c r="O3" s="187" t="s">
        <v>315</v>
      </c>
      <c r="P3" s="187" t="s">
        <v>315</v>
      </c>
      <c r="Q3" s="187" t="s">
        <v>315</v>
      </c>
      <c r="R3" s="187" t="s">
        <v>315</v>
      </c>
      <c r="S3" s="187" t="s">
        <v>315</v>
      </c>
      <c r="T3" s="187" t="s">
        <v>206</v>
      </c>
      <c r="U3" s="187" t="s">
        <v>206</v>
      </c>
      <c r="V3" s="187" t="s">
        <v>206</v>
      </c>
      <c r="W3" s="187" t="s">
        <v>315</v>
      </c>
      <c r="X3" s="187" t="s">
        <v>315</v>
      </c>
      <c r="Y3" s="185"/>
      <c r="Z3" s="187" t="s">
        <v>206</v>
      </c>
      <c r="AA3" s="187" t="s">
        <v>315</v>
      </c>
      <c r="AB3" s="187" t="s">
        <v>315</v>
      </c>
      <c r="AC3" s="188" t="s">
        <v>315</v>
      </c>
      <c r="AD3" s="187" t="s">
        <v>206</v>
      </c>
      <c r="AE3" s="187" t="s">
        <v>315</v>
      </c>
      <c r="AF3" s="187" t="s">
        <v>206</v>
      </c>
      <c r="AG3" s="187" t="s">
        <v>315</v>
      </c>
      <c r="AH3" s="187" t="s">
        <v>206</v>
      </c>
      <c r="AI3" s="187" t="s">
        <v>206</v>
      </c>
      <c r="AJ3" s="185"/>
      <c r="AK3" s="186">
        <f>COUNTIF(D3:M3,"Yes")</f>
        <v>5</v>
      </c>
      <c r="AL3" s="186">
        <f t="shared" ref="AL3" si="0">COUNTIF(O3:X3,"Yes")</f>
        <v>7</v>
      </c>
      <c r="AM3" s="186">
        <f t="shared" ref="AM3" si="1">COUNTIF(Z3:AI3,"Yes")</f>
        <v>5</v>
      </c>
    </row>
    <row r="4" spans="1:39" ht="26.1" customHeight="1">
      <c r="A4" s="173" t="s">
        <v>173</v>
      </c>
      <c r="B4" s="170" t="s">
        <v>174</v>
      </c>
      <c r="C4" s="111"/>
      <c r="D4" s="187" t="s">
        <v>315</v>
      </c>
      <c r="E4" s="187" t="s">
        <v>206</v>
      </c>
      <c r="F4" s="187" t="s">
        <v>206</v>
      </c>
      <c r="G4" s="187" t="s">
        <v>315</v>
      </c>
      <c r="H4" s="187" t="s">
        <v>206</v>
      </c>
      <c r="I4" s="187" t="s">
        <v>315</v>
      </c>
      <c r="J4" s="187" t="s">
        <v>315</v>
      </c>
      <c r="K4" s="187" t="s">
        <v>206</v>
      </c>
      <c r="L4" s="187" t="s">
        <v>206</v>
      </c>
      <c r="M4" s="187" t="s">
        <v>315</v>
      </c>
      <c r="N4" s="185"/>
      <c r="O4" s="187" t="s">
        <v>315</v>
      </c>
      <c r="P4" s="187" t="s">
        <v>315</v>
      </c>
      <c r="Q4" s="187" t="s">
        <v>315</v>
      </c>
      <c r="R4" s="187" t="s">
        <v>315</v>
      </c>
      <c r="S4" s="187" t="s">
        <v>315</v>
      </c>
      <c r="T4" s="187" t="s">
        <v>206</v>
      </c>
      <c r="U4" s="187" t="s">
        <v>206</v>
      </c>
      <c r="V4" s="187" t="s">
        <v>206</v>
      </c>
      <c r="W4" s="187" t="s">
        <v>315</v>
      </c>
      <c r="X4" s="187" t="s">
        <v>315</v>
      </c>
      <c r="Y4" s="185"/>
      <c r="Z4" s="187" t="s">
        <v>206</v>
      </c>
      <c r="AA4" s="187" t="s">
        <v>315</v>
      </c>
      <c r="AB4" s="187" t="s">
        <v>315</v>
      </c>
      <c r="AC4" s="188" t="s">
        <v>315</v>
      </c>
      <c r="AD4" s="187" t="s">
        <v>206</v>
      </c>
      <c r="AE4" s="187" t="s">
        <v>315</v>
      </c>
      <c r="AF4" s="187" t="s">
        <v>206</v>
      </c>
      <c r="AG4" s="187" t="s">
        <v>315</v>
      </c>
      <c r="AH4" s="187" t="s">
        <v>206</v>
      </c>
      <c r="AI4" s="187" t="s">
        <v>206</v>
      </c>
      <c r="AJ4" s="185"/>
      <c r="AK4" s="186">
        <f>COUNTIF(D4:M4,"Yes")</f>
        <v>5</v>
      </c>
      <c r="AL4" s="186">
        <f t="shared" ref="AL4:AL14" si="2">COUNTIF(O4:X4,"Yes")</f>
        <v>7</v>
      </c>
      <c r="AM4" s="186">
        <f t="shared" ref="AM4:AM14" si="3">COUNTIF(Z4:AI4,"Yes")</f>
        <v>5</v>
      </c>
    </row>
    <row r="5" spans="1:39" ht="26.1" customHeight="1">
      <c r="A5" s="173" t="s">
        <v>175</v>
      </c>
      <c r="B5" s="171" t="s">
        <v>176</v>
      </c>
      <c r="C5" s="111"/>
      <c r="D5" s="187"/>
      <c r="E5" s="187"/>
      <c r="F5" s="187"/>
      <c r="G5" s="187"/>
      <c r="H5" s="187"/>
      <c r="I5" s="187"/>
      <c r="J5" s="187"/>
      <c r="K5" s="187"/>
      <c r="L5" s="187"/>
      <c r="M5" s="187"/>
      <c r="N5" s="185"/>
      <c r="O5" s="187"/>
      <c r="P5" s="187"/>
      <c r="Q5" s="187"/>
      <c r="R5" s="187"/>
      <c r="S5" s="187"/>
      <c r="T5" s="187"/>
      <c r="U5" s="187"/>
      <c r="V5" s="187"/>
      <c r="W5" s="187"/>
      <c r="X5" s="187"/>
      <c r="Y5" s="185"/>
      <c r="Z5" s="187"/>
      <c r="AA5" s="187"/>
      <c r="AB5" s="187"/>
      <c r="AC5" s="188"/>
      <c r="AD5" s="187"/>
      <c r="AE5" s="187"/>
      <c r="AF5" s="187"/>
      <c r="AG5" s="187"/>
      <c r="AH5" s="187"/>
      <c r="AI5" s="187"/>
      <c r="AJ5" s="185"/>
      <c r="AK5" s="186">
        <f t="shared" ref="AK5:AK14" si="4">COUNTIF(D5:M5,"Yes")</f>
        <v>0</v>
      </c>
      <c r="AL5" s="186">
        <f t="shared" si="2"/>
        <v>0</v>
      </c>
      <c r="AM5" s="186">
        <f t="shared" si="3"/>
        <v>0</v>
      </c>
    </row>
    <row r="6" spans="1:39" ht="26.1" customHeight="1">
      <c r="A6" s="174"/>
      <c r="B6" s="171"/>
      <c r="C6" s="111"/>
      <c r="D6" s="187"/>
      <c r="E6" s="187"/>
      <c r="F6" s="187"/>
      <c r="G6" s="187"/>
      <c r="H6" s="187"/>
      <c r="I6" s="187"/>
      <c r="J6" s="187"/>
      <c r="K6" s="187"/>
      <c r="L6" s="187"/>
      <c r="M6" s="187"/>
      <c r="N6" s="185"/>
      <c r="O6" s="187"/>
      <c r="P6" s="187"/>
      <c r="Q6" s="187"/>
      <c r="R6" s="187"/>
      <c r="S6" s="187"/>
      <c r="T6" s="187"/>
      <c r="U6" s="187"/>
      <c r="V6" s="187"/>
      <c r="W6" s="187"/>
      <c r="X6" s="187"/>
      <c r="Y6" s="185"/>
      <c r="Z6" s="187"/>
      <c r="AA6" s="187"/>
      <c r="AB6" s="187"/>
      <c r="AC6" s="188"/>
      <c r="AD6" s="187"/>
      <c r="AE6" s="187"/>
      <c r="AF6" s="187"/>
      <c r="AG6" s="187"/>
      <c r="AH6" s="187"/>
      <c r="AI6" s="187"/>
      <c r="AJ6" s="185"/>
      <c r="AK6" s="186">
        <f t="shared" si="4"/>
        <v>0</v>
      </c>
      <c r="AL6" s="186">
        <f t="shared" si="2"/>
        <v>0</v>
      </c>
      <c r="AM6" s="186">
        <f t="shared" si="3"/>
        <v>0</v>
      </c>
    </row>
    <row r="7" spans="1:39" ht="26.1" customHeight="1">
      <c r="A7" s="174"/>
      <c r="B7" s="171"/>
      <c r="C7" s="111"/>
      <c r="D7" s="187"/>
      <c r="E7" s="187"/>
      <c r="F7" s="187"/>
      <c r="G7" s="187"/>
      <c r="H7" s="187"/>
      <c r="I7" s="187"/>
      <c r="J7" s="187"/>
      <c r="K7" s="187"/>
      <c r="L7" s="187"/>
      <c r="M7" s="187"/>
      <c r="N7" s="185"/>
      <c r="O7" s="187"/>
      <c r="P7" s="187"/>
      <c r="Q7" s="187"/>
      <c r="R7" s="187"/>
      <c r="S7" s="187"/>
      <c r="T7" s="187"/>
      <c r="U7" s="187"/>
      <c r="V7" s="187"/>
      <c r="W7" s="187"/>
      <c r="X7" s="187"/>
      <c r="Y7" s="185"/>
      <c r="Z7" s="187"/>
      <c r="AA7" s="187"/>
      <c r="AB7" s="187"/>
      <c r="AC7" s="188"/>
      <c r="AD7" s="187"/>
      <c r="AE7" s="187"/>
      <c r="AF7" s="187"/>
      <c r="AG7" s="187"/>
      <c r="AH7" s="187"/>
      <c r="AI7" s="187"/>
      <c r="AJ7" s="185"/>
      <c r="AK7" s="186">
        <f t="shared" si="4"/>
        <v>0</v>
      </c>
      <c r="AL7" s="186">
        <f t="shared" si="2"/>
        <v>0</v>
      </c>
      <c r="AM7" s="186">
        <f t="shared" si="3"/>
        <v>0</v>
      </c>
    </row>
    <row r="8" spans="1:39" ht="26.1" customHeight="1">
      <c r="A8" s="174"/>
      <c r="B8" s="171"/>
      <c r="C8" s="111"/>
      <c r="D8" s="187"/>
      <c r="E8" s="187"/>
      <c r="F8" s="187"/>
      <c r="G8" s="187"/>
      <c r="H8" s="187"/>
      <c r="I8" s="187"/>
      <c r="J8" s="187"/>
      <c r="K8" s="187"/>
      <c r="L8" s="187"/>
      <c r="M8" s="187"/>
      <c r="N8" s="185"/>
      <c r="O8" s="187"/>
      <c r="P8" s="187"/>
      <c r="Q8" s="187"/>
      <c r="R8" s="187"/>
      <c r="S8" s="187"/>
      <c r="T8" s="187"/>
      <c r="U8" s="187"/>
      <c r="V8" s="187"/>
      <c r="W8" s="187"/>
      <c r="X8" s="187"/>
      <c r="Y8" s="185"/>
      <c r="Z8" s="187"/>
      <c r="AA8" s="187"/>
      <c r="AB8" s="187"/>
      <c r="AC8" s="188"/>
      <c r="AD8" s="187"/>
      <c r="AE8" s="187"/>
      <c r="AF8" s="187"/>
      <c r="AG8" s="187"/>
      <c r="AH8" s="187"/>
      <c r="AI8" s="187"/>
      <c r="AJ8" s="185"/>
      <c r="AK8" s="186">
        <f t="shared" si="4"/>
        <v>0</v>
      </c>
      <c r="AL8" s="186">
        <f t="shared" si="2"/>
        <v>0</v>
      </c>
      <c r="AM8" s="186">
        <f t="shared" si="3"/>
        <v>0</v>
      </c>
    </row>
    <row r="9" spans="1:39" ht="26.1" customHeight="1">
      <c r="A9" s="174"/>
      <c r="B9" s="171"/>
      <c r="C9" s="111"/>
      <c r="D9" s="187"/>
      <c r="E9" s="187"/>
      <c r="F9" s="187"/>
      <c r="G9" s="187"/>
      <c r="H9" s="187"/>
      <c r="I9" s="187"/>
      <c r="J9" s="187"/>
      <c r="K9" s="187"/>
      <c r="L9" s="187"/>
      <c r="M9" s="187"/>
      <c r="N9" s="185"/>
      <c r="O9" s="187"/>
      <c r="P9" s="187"/>
      <c r="Q9" s="187"/>
      <c r="R9" s="187"/>
      <c r="S9" s="187"/>
      <c r="T9" s="187"/>
      <c r="U9" s="187"/>
      <c r="V9" s="187"/>
      <c r="W9" s="187"/>
      <c r="X9" s="187"/>
      <c r="Y9" s="185"/>
      <c r="Z9" s="187"/>
      <c r="AA9" s="187"/>
      <c r="AB9" s="187"/>
      <c r="AC9" s="188"/>
      <c r="AD9" s="187"/>
      <c r="AE9" s="187"/>
      <c r="AF9" s="187"/>
      <c r="AG9" s="187"/>
      <c r="AH9" s="187"/>
      <c r="AI9" s="187"/>
      <c r="AJ9" s="185"/>
      <c r="AK9" s="186">
        <f t="shared" si="4"/>
        <v>0</v>
      </c>
      <c r="AL9" s="186">
        <f t="shared" si="2"/>
        <v>0</v>
      </c>
      <c r="AM9" s="186">
        <f t="shared" si="3"/>
        <v>0</v>
      </c>
    </row>
    <row r="10" spans="1:39" ht="26.1" customHeight="1">
      <c r="A10" s="174"/>
      <c r="B10" s="171"/>
      <c r="C10" s="111"/>
      <c r="D10" s="187"/>
      <c r="E10" s="187"/>
      <c r="F10" s="187"/>
      <c r="G10" s="187"/>
      <c r="H10" s="187"/>
      <c r="I10" s="187"/>
      <c r="J10" s="187"/>
      <c r="K10" s="187"/>
      <c r="L10" s="187"/>
      <c r="M10" s="187"/>
      <c r="N10" s="185"/>
      <c r="O10" s="187"/>
      <c r="P10" s="187"/>
      <c r="Q10" s="187"/>
      <c r="R10" s="187"/>
      <c r="S10" s="187"/>
      <c r="T10" s="187"/>
      <c r="U10" s="187"/>
      <c r="V10" s="187"/>
      <c r="W10" s="187"/>
      <c r="X10" s="187"/>
      <c r="Y10" s="185"/>
      <c r="Z10" s="187"/>
      <c r="AA10" s="187"/>
      <c r="AB10" s="187"/>
      <c r="AC10" s="188"/>
      <c r="AD10" s="187"/>
      <c r="AE10" s="187"/>
      <c r="AF10" s="187"/>
      <c r="AG10" s="187"/>
      <c r="AH10" s="187"/>
      <c r="AI10" s="187"/>
      <c r="AJ10" s="185"/>
      <c r="AK10" s="186">
        <f t="shared" si="4"/>
        <v>0</v>
      </c>
      <c r="AL10" s="186">
        <f t="shared" si="2"/>
        <v>0</v>
      </c>
      <c r="AM10" s="186">
        <f t="shared" si="3"/>
        <v>0</v>
      </c>
    </row>
    <row r="11" spans="1:39" ht="26.1" customHeight="1">
      <c r="A11" s="174"/>
      <c r="B11" s="171"/>
      <c r="C11" s="111"/>
      <c r="D11" s="187"/>
      <c r="E11" s="187"/>
      <c r="F11" s="187"/>
      <c r="G11" s="187"/>
      <c r="H11" s="187"/>
      <c r="I11" s="187"/>
      <c r="J11" s="187"/>
      <c r="K11" s="187"/>
      <c r="L11" s="187"/>
      <c r="M11" s="187"/>
      <c r="N11" s="185"/>
      <c r="O11" s="187"/>
      <c r="P11" s="187"/>
      <c r="Q11" s="187"/>
      <c r="R11" s="187"/>
      <c r="S11" s="187"/>
      <c r="T11" s="187"/>
      <c r="U11" s="187"/>
      <c r="V11" s="187"/>
      <c r="W11" s="187"/>
      <c r="X11" s="187"/>
      <c r="Y11" s="185"/>
      <c r="Z11" s="187"/>
      <c r="AA11" s="187"/>
      <c r="AB11" s="187"/>
      <c r="AC11" s="188"/>
      <c r="AD11" s="187"/>
      <c r="AE11" s="187"/>
      <c r="AF11" s="187"/>
      <c r="AG11" s="187"/>
      <c r="AH11" s="187"/>
      <c r="AI11" s="187"/>
      <c r="AJ11" s="185"/>
      <c r="AK11" s="186">
        <f t="shared" si="4"/>
        <v>0</v>
      </c>
      <c r="AL11" s="186">
        <f t="shared" si="2"/>
        <v>0</v>
      </c>
      <c r="AM11" s="186">
        <f t="shared" si="3"/>
        <v>0</v>
      </c>
    </row>
    <row r="12" spans="1:39" ht="26.1" customHeight="1">
      <c r="A12" s="174"/>
      <c r="B12" s="171"/>
      <c r="C12" s="111"/>
      <c r="D12" s="187"/>
      <c r="E12" s="187"/>
      <c r="F12" s="187"/>
      <c r="G12" s="187"/>
      <c r="H12" s="187"/>
      <c r="I12" s="187"/>
      <c r="J12" s="187"/>
      <c r="K12" s="187"/>
      <c r="L12" s="187"/>
      <c r="M12" s="187"/>
      <c r="N12" s="185"/>
      <c r="O12" s="187"/>
      <c r="P12" s="187"/>
      <c r="Q12" s="187"/>
      <c r="R12" s="187"/>
      <c r="S12" s="187"/>
      <c r="T12" s="187"/>
      <c r="U12" s="187"/>
      <c r="V12" s="187"/>
      <c r="W12" s="187"/>
      <c r="X12" s="187"/>
      <c r="Y12" s="185"/>
      <c r="Z12" s="187"/>
      <c r="AA12" s="187"/>
      <c r="AB12" s="187"/>
      <c r="AC12" s="188"/>
      <c r="AD12" s="187"/>
      <c r="AE12" s="187"/>
      <c r="AF12" s="187"/>
      <c r="AG12" s="187"/>
      <c r="AH12" s="187"/>
      <c r="AI12" s="187"/>
      <c r="AJ12" s="185"/>
      <c r="AK12" s="186">
        <f t="shared" si="4"/>
        <v>0</v>
      </c>
      <c r="AL12" s="186">
        <f t="shared" si="2"/>
        <v>0</v>
      </c>
      <c r="AM12" s="186">
        <f t="shared" si="3"/>
        <v>0</v>
      </c>
    </row>
    <row r="13" spans="1:39" ht="26.1" customHeight="1">
      <c r="A13" s="174"/>
      <c r="B13" s="171"/>
      <c r="C13" s="111"/>
      <c r="D13" s="187"/>
      <c r="E13" s="187"/>
      <c r="F13" s="187"/>
      <c r="G13" s="187"/>
      <c r="H13" s="187"/>
      <c r="I13" s="187"/>
      <c r="J13" s="187"/>
      <c r="K13" s="187"/>
      <c r="L13" s="187"/>
      <c r="M13" s="187"/>
      <c r="N13" s="185"/>
      <c r="O13" s="187"/>
      <c r="P13" s="187"/>
      <c r="Q13" s="187"/>
      <c r="R13" s="187"/>
      <c r="S13" s="187"/>
      <c r="T13" s="187"/>
      <c r="U13" s="187"/>
      <c r="V13" s="187"/>
      <c r="W13" s="187"/>
      <c r="X13" s="187"/>
      <c r="Y13" s="185"/>
      <c r="Z13" s="187"/>
      <c r="AA13" s="187"/>
      <c r="AB13" s="187"/>
      <c r="AC13" s="188"/>
      <c r="AD13" s="187"/>
      <c r="AE13" s="187"/>
      <c r="AF13" s="187"/>
      <c r="AG13" s="187"/>
      <c r="AH13" s="187"/>
      <c r="AI13" s="187"/>
      <c r="AJ13" s="185"/>
      <c r="AK13" s="186">
        <f t="shared" si="4"/>
        <v>0</v>
      </c>
      <c r="AL13" s="186">
        <f t="shared" si="2"/>
        <v>0</v>
      </c>
      <c r="AM13" s="186">
        <f t="shared" si="3"/>
        <v>0</v>
      </c>
    </row>
    <row r="14" spans="1:39" ht="26.1" customHeight="1">
      <c r="A14" s="174"/>
      <c r="B14" s="172"/>
      <c r="C14" s="113"/>
      <c r="D14" s="187"/>
      <c r="E14" s="187"/>
      <c r="F14" s="187"/>
      <c r="G14" s="187"/>
      <c r="H14" s="187"/>
      <c r="I14" s="187"/>
      <c r="J14" s="187"/>
      <c r="K14" s="187"/>
      <c r="L14" s="187"/>
      <c r="M14" s="187"/>
      <c r="N14" s="185"/>
      <c r="O14" s="187"/>
      <c r="P14" s="187"/>
      <c r="Q14" s="187"/>
      <c r="R14" s="187"/>
      <c r="S14" s="187"/>
      <c r="T14" s="187"/>
      <c r="U14" s="187"/>
      <c r="V14" s="187"/>
      <c r="W14" s="187"/>
      <c r="X14" s="187"/>
      <c r="Y14" s="185"/>
      <c r="Z14" s="187"/>
      <c r="AA14" s="187"/>
      <c r="AB14" s="187"/>
      <c r="AC14" s="188"/>
      <c r="AD14" s="187"/>
      <c r="AE14" s="187"/>
      <c r="AF14" s="187"/>
      <c r="AG14" s="187"/>
      <c r="AH14" s="187"/>
      <c r="AI14" s="187"/>
      <c r="AJ14" s="185"/>
      <c r="AK14" s="186">
        <f t="shared" si="4"/>
        <v>0</v>
      </c>
      <c r="AL14" s="186">
        <f t="shared" si="2"/>
        <v>0</v>
      </c>
      <c r="AM14" s="186">
        <f t="shared" si="3"/>
        <v>0</v>
      </c>
    </row>
  </sheetData>
  <mergeCells count="3">
    <mergeCell ref="D1:M1"/>
    <mergeCell ref="O1:X1"/>
    <mergeCell ref="Z1:AI1"/>
  </mergeCells>
  <conditionalFormatting sqref="B3:C14">
    <cfRule type="expression" dxfId="1" priority="1">
      <formula>#REF!="EOL"</formula>
    </cfRule>
    <cfRule type="expression" dxfId="0" priority="2">
      <formula>#REF!="Archive"</formula>
    </cfRule>
  </conditionalFormatting>
  <dataValidations count="1">
    <dataValidation type="list" allowBlank="1" showInputMessage="1" showErrorMessage="1" sqref="D3:M14 O3:X14 Z3:AI14" xr:uid="{3818B5A2-F7A7-4426-9E0D-504E03CB6296}">
      <formula1>"Yes,No"</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A69D1-DD12-449A-ABD6-782F7E5E299F}">
  <sheetPr codeName="Sheet7"/>
  <dimension ref="A1:X1070"/>
  <sheetViews>
    <sheetView topLeftCell="A75" zoomScaleNormal="100" workbookViewId="0">
      <selection activeCell="C99" sqref="C99"/>
    </sheetView>
  </sheetViews>
  <sheetFormatPr defaultColWidth="12.625" defaultRowHeight="15"/>
  <cols>
    <col min="1" max="1" width="67.25" style="40" bestFit="1" customWidth="1"/>
    <col min="2" max="2" width="13.625" style="40" customWidth="1"/>
    <col min="3" max="3" width="74.75" style="40" customWidth="1"/>
    <col min="4" max="5" width="7.625" style="36" customWidth="1"/>
    <col min="6" max="6" width="45.125" style="36" customWidth="1"/>
    <col min="7" max="7" width="7.625" style="36" customWidth="1"/>
    <col min="8" max="8" width="64.5" style="40" customWidth="1"/>
    <col min="9" max="10" width="7.625" style="36" customWidth="1"/>
    <col min="11" max="11" width="28.25" style="36" bestFit="1" customWidth="1"/>
    <col min="12" max="13" width="12.625" style="36" customWidth="1"/>
    <col min="14" max="24" width="7.625" style="36" customWidth="1"/>
    <col min="25" max="16384" width="12.625" style="40"/>
  </cols>
  <sheetData>
    <row r="1" spans="1:13">
      <c r="A1" s="234" t="s">
        <v>316</v>
      </c>
      <c r="B1" s="234"/>
      <c r="C1" s="234"/>
      <c r="F1" s="60"/>
      <c r="G1" s="61"/>
      <c r="H1" s="5"/>
      <c r="I1" s="47"/>
      <c r="K1" s="179" t="s">
        <v>317</v>
      </c>
    </row>
    <row r="2" spans="1:13" ht="18.75">
      <c r="A2" s="65" t="s">
        <v>318</v>
      </c>
      <c r="B2" s="66"/>
      <c r="C2" s="67"/>
      <c r="F2" s="62" t="s">
        <v>319</v>
      </c>
      <c r="G2" s="63"/>
      <c r="H2" s="64"/>
      <c r="I2" s="47"/>
      <c r="K2" s="182" t="s">
        <v>320</v>
      </c>
      <c r="L2" s="63"/>
      <c r="M2" s="64"/>
    </row>
    <row r="3" spans="1:13">
      <c r="A3" s="51" t="s">
        <v>321</v>
      </c>
      <c r="B3" s="52" t="s">
        <v>322</v>
      </c>
      <c r="C3" s="51" t="s">
        <v>323</v>
      </c>
      <c r="F3" s="59" t="s">
        <v>324</v>
      </c>
      <c r="G3" s="52" t="s">
        <v>322</v>
      </c>
      <c r="H3" s="51" t="s">
        <v>323</v>
      </c>
      <c r="I3" s="47"/>
      <c r="K3" s="177" t="s">
        <v>325</v>
      </c>
      <c r="L3" s="177" t="s">
        <v>323</v>
      </c>
    </row>
    <row r="4" spans="1:13">
      <c r="A4" s="55" t="s">
        <v>179</v>
      </c>
      <c r="B4" s="53"/>
      <c r="C4" s="56"/>
      <c r="F4" s="60" t="s">
        <v>326</v>
      </c>
      <c r="G4" s="61"/>
      <c r="H4" s="5"/>
      <c r="I4" s="47"/>
      <c r="K4" s="178" t="s">
        <v>283</v>
      </c>
      <c r="L4" s="181"/>
    </row>
    <row r="5" spans="1:13">
      <c r="A5" s="54" t="s">
        <v>327</v>
      </c>
      <c r="B5" s="53">
        <v>5</v>
      </c>
      <c r="C5" s="54"/>
      <c r="F5" s="6" t="s">
        <v>244</v>
      </c>
      <c r="G5" s="61">
        <v>5</v>
      </c>
      <c r="H5" s="5"/>
      <c r="I5" s="47"/>
      <c r="K5" s="181" t="s">
        <v>315</v>
      </c>
      <c r="L5" s="181"/>
    </row>
    <row r="6" spans="1:13">
      <c r="A6" s="54" t="s">
        <v>199</v>
      </c>
      <c r="B6" s="53">
        <v>3</v>
      </c>
      <c r="C6" s="54"/>
      <c r="F6" s="6" t="s">
        <v>328</v>
      </c>
      <c r="G6" s="61">
        <v>3</v>
      </c>
      <c r="H6" s="5"/>
      <c r="I6" s="47"/>
      <c r="K6" s="181" t="s">
        <v>206</v>
      </c>
      <c r="L6" s="181"/>
    </row>
    <row r="7" spans="1:13">
      <c r="A7" s="54" t="s">
        <v>329</v>
      </c>
      <c r="B7" s="53">
        <v>1</v>
      </c>
      <c r="C7" s="54"/>
      <c r="F7" s="6" t="s">
        <v>330</v>
      </c>
      <c r="G7" s="61">
        <v>1</v>
      </c>
      <c r="H7" s="5"/>
      <c r="I7" s="47"/>
      <c r="K7" s="178"/>
      <c r="L7" s="181"/>
    </row>
    <row r="8" spans="1:13">
      <c r="A8" s="57"/>
      <c r="B8" s="57"/>
      <c r="C8" s="54"/>
      <c r="F8" s="60"/>
      <c r="G8" s="61"/>
      <c r="H8" s="5"/>
      <c r="I8" s="47"/>
      <c r="K8" s="178" t="s">
        <v>284</v>
      </c>
      <c r="L8" s="181"/>
    </row>
    <row r="9" spans="1:13">
      <c r="A9" s="55" t="s">
        <v>331</v>
      </c>
      <c r="B9" s="53"/>
      <c r="C9" s="56"/>
      <c r="F9" s="60" t="s">
        <v>332</v>
      </c>
      <c r="G9" s="61"/>
      <c r="H9" s="5"/>
      <c r="I9" s="47"/>
      <c r="K9" s="181" t="s">
        <v>315</v>
      </c>
      <c r="L9" s="181"/>
    </row>
    <row r="10" spans="1:13">
      <c r="A10" s="54" t="s">
        <v>251</v>
      </c>
      <c r="B10" s="53">
        <v>1</v>
      </c>
      <c r="C10" s="54"/>
      <c r="F10" s="5" t="s">
        <v>245</v>
      </c>
      <c r="G10" s="61">
        <v>5</v>
      </c>
      <c r="H10" s="5"/>
      <c r="I10" s="47"/>
      <c r="K10" s="181" t="s">
        <v>206</v>
      </c>
      <c r="L10" s="181"/>
    </row>
    <row r="11" spans="1:13">
      <c r="A11" s="54" t="s">
        <v>200</v>
      </c>
      <c r="B11" s="53">
        <v>3</v>
      </c>
      <c r="C11" s="54"/>
      <c r="F11" s="5" t="s">
        <v>333</v>
      </c>
      <c r="G11" s="61">
        <v>3</v>
      </c>
      <c r="H11" s="5"/>
      <c r="I11" s="47"/>
      <c r="K11" s="178"/>
      <c r="L11" s="181"/>
    </row>
    <row r="12" spans="1:13">
      <c r="A12" s="54" t="s">
        <v>334</v>
      </c>
      <c r="B12" s="53">
        <v>5</v>
      </c>
      <c r="C12" s="54"/>
      <c r="F12" s="5" t="s">
        <v>335</v>
      </c>
      <c r="G12" s="61">
        <v>1</v>
      </c>
      <c r="H12" s="5"/>
      <c r="I12" s="47"/>
      <c r="K12" s="178" t="s">
        <v>285</v>
      </c>
      <c r="L12" s="181"/>
    </row>
    <row r="13" spans="1:13">
      <c r="A13" s="55"/>
      <c r="B13" s="53"/>
      <c r="C13" s="54"/>
      <c r="F13" s="60"/>
      <c r="G13" s="61"/>
      <c r="H13" s="5"/>
      <c r="I13" s="47"/>
      <c r="K13" s="181" t="s">
        <v>315</v>
      </c>
      <c r="L13" s="181"/>
    </row>
    <row r="14" spans="1:13">
      <c r="A14" s="55" t="s">
        <v>181</v>
      </c>
      <c r="B14" s="53"/>
      <c r="C14" s="56"/>
      <c r="F14" s="60" t="s">
        <v>224</v>
      </c>
      <c r="G14" s="61"/>
      <c r="H14" s="5"/>
      <c r="I14" s="47"/>
      <c r="K14" s="181" t="s">
        <v>206</v>
      </c>
      <c r="L14" s="181"/>
    </row>
    <row r="15" spans="1:13">
      <c r="A15" s="54" t="s">
        <v>336</v>
      </c>
      <c r="B15" s="53">
        <v>1</v>
      </c>
      <c r="C15" s="54"/>
      <c r="F15" s="5" t="s">
        <v>246</v>
      </c>
      <c r="G15" s="61">
        <v>5</v>
      </c>
      <c r="H15" s="5"/>
      <c r="I15" s="47"/>
      <c r="K15" s="178"/>
      <c r="L15" s="181"/>
    </row>
    <row r="16" spans="1:13">
      <c r="A16" s="54" t="s">
        <v>337</v>
      </c>
      <c r="B16" s="53">
        <v>3</v>
      </c>
      <c r="C16" s="54"/>
      <c r="F16" s="5" t="s">
        <v>338</v>
      </c>
      <c r="G16" s="61">
        <v>3</v>
      </c>
      <c r="H16" s="5"/>
      <c r="I16" s="47"/>
      <c r="K16" s="178" t="s">
        <v>286</v>
      </c>
      <c r="L16" s="181"/>
    </row>
    <row r="17" spans="1:12">
      <c r="A17" s="54" t="s">
        <v>201</v>
      </c>
      <c r="B17" s="53">
        <v>5</v>
      </c>
      <c r="C17" s="54"/>
      <c r="F17" s="5" t="s">
        <v>339</v>
      </c>
      <c r="G17" s="61">
        <v>1</v>
      </c>
      <c r="H17" s="5"/>
      <c r="I17" s="47"/>
      <c r="K17" s="181" t="s">
        <v>315</v>
      </c>
      <c r="L17" s="181"/>
    </row>
    <row r="18" spans="1:12">
      <c r="A18" s="55"/>
      <c r="B18" s="53"/>
      <c r="C18" s="54"/>
      <c r="F18" s="60"/>
      <c r="G18" s="61"/>
      <c r="H18" s="5"/>
      <c r="I18" s="47"/>
      <c r="K18" s="181" t="s">
        <v>206</v>
      </c>
      <c r="L18" s="181"/>
    </row>
    <row r="19" spans="1:12">
      <c r="A19" s="55" t="s">
        <v>182</v>
      </c>
      <c r="B19" s="53"/>
      <c r="C19" s="56"/>
      <c r="F19" s="60" t="s">
        <v>340</v>
      </c>
      <c r="G19" s="61"/>
      <c r="H19" s="5"/>
      <c r="I19" s="47"/>
      <c r="K19" s="181"/>
      <c r="L19" s="181"/>
    </row>
    <row r="20" spans="1:12">
      <c r="A20" s="57" t="s">
        <v>341</v>
      </c>
      <c r="B20" s="53">
        <v>1</v>
      </c>
      <c r="C20" s="57"/>
      <c r="F20" s="5" t="s">
        <v>342</v>
      </c>
      <c r="G20" s="61">
        <v>5</v>
      </c>
      <c r="H20" s="5"/>
      <c r="I20" s="47"/>
      <c r="K20" s="178" t="s">
        <v>287</v>
      </c>
      <c r="L20" s="181"/>
    </row>
    <row r="21" spans="1:12">
      <c r="A21" s="57" t="s">
        <v>202</v>
      </c>
      <c r="B21" s="53">
        <v>3</v>
      </c>
      <c r="C21" s="57"/>
      <c r="F21" s="5" t="s">
        <v>343</v>
      </c>
      <c r="G21" s="61">
        <v>3</v>
      </c>
      <c r="H21" s="5"/>
      <c r="I21" s="47"/>
      <c r="K21" s="181" t="s">
        <v>315</v>
      </c>
      <c r="L21" s="181"/>
    </row>
    <row r="22" spans="1:12">
      <c r="A22" s="57" t="s">
        <v>344</v>
      </c>
      <c r="B22" s="53">
        <v>5</v>
      </c>
      <c r="C22" s="57"/>
      <c r="F22" s="5" t="s">
        <v>247</v>
      </c>
      <c r="G22" s="61">
        <v>1</v>
      </c>
      <c r="H22" s="5"/>
      <c r="I22" s="47"/>
      <c r="K22" s="181" t="s">
        <v>206</v>
      </c>
      <c r="L22" s="181"/>
    </row>
    <row r="23" spans="1:12">
      <c r="A23" s="55"/>
      <c r="B23" s="53"/>
      <c r="C23" s="54"/>
      <c r="F23" s="60"/>
      <c r="G23" s="61"/>
      <c r="H23" s="5"/>
      <c r="I23" s="47"/>
      <c r="K23" s="181"/>
      <c r="L23" s="181"/>
    </row>
    <row r="24" spans="1:12">
      <c r="A24" s="55" t="s">
        <v>183</v>
      </c>
      <c r="B24" s="53"/>
      <c r="C24" s="56"/>
      <c r="F24" s="60" t="s">
        <v>226</v>
      </c>
      <c r="G24" s="61"/>
      <c r="H24" s="5"/>
      <c r="I24" s="47"/>
      <c r="K24" s="178" t="s">
        <v>345</v>
      </c>
      <c r="L24" s="181"/>
    </row>
    <row r="25" spans="1:12">
      <c r="A25" s="57" t="s">
        <v>346</v>
      </c>
      <c r="B25" s="53">
        <v>1</v>
      </c>
      <c r="C25" s="54"/>
      <c r="F25" s="5" t="s">
        <v>347</v>
      </c>
      <c r="G25" s="61">
        <v>5</v>
      </c>
      <c r="H25" s="5"/>
      <c r="I25" s="47"/>
      <c r="K25" s="181" t="s">
        <v>315</v>
      </c>
      <c r="L25" s="181"/>
    </row>
    <row r="26" spans="1:12">
      <c r="A26" s="57" t="s">
        <v>348</v>
      </c>
      <c r="B26" s="53">
        <v>3</v>
      </c>
      <c r="C26" s="54"/>
      <c r="F26" s="5" t="s">
        <v>349</v>
      </c>
      <c r="G26" s="61">
        <v>3</v>
      </c>
      <c r="H26" s="5"/>
      <c r="I26" s="47"/>
      <c r="K26" s="181" t="s">
        <v>206</v>
      </c>
      <c r="L26" s="181"/>
    </row>
    <row r="27" spans="1:12">
      <c r="A27" s="57" t="s">
        <v>203</v>
      </c>
      <c r="B27" s="53">
        <v>5</v>
      </c>
      <c r="C27" s="54"/>
      <c r="F27" s="5" t="s">
        <v>248</v>
      </c>
      <c r="G27" s="61">
        <v>1</v>
      </c>
      <c r="H27" s="5"/>
      <c r="I27" s="47"/>
    </row>
    <row r="28" spans="1:12">
      <c r="A28" s="55"/>
      <c r="B28" s="53"/>
      <c r="C28" s="54"/>
      <c r="F28" s="60"/>
      <c r="G28" s="61"/>
      <c r="H28" s="5"/>
      <c r="I28" s="47"/>
      <c r="K28" s="178" t="s">
        <v>289</v>
      </c>
      <c r="L28" s="181"/>
    </row>
    <row r="29" spans="1:12">
      <c r="A29" s="55" t="s">
        <v>184</v>
      </c>
      <c r="B29" s="53"/>
      <c r="C29" s="56"/>
      <c r="F29" s="60" t="s">
        <v>350</v>
      </c>
      <c r="G29" s="61"/>
      <c r="H29" s="5"/>
      <c r="I29" s="47"/>
      <c r="K29" s="181" t="s">
        <v>315</v>
      </c>
      <c r="L29" s="181"/>
    </row>
    <row r="30" spans="1:12">
      <c r="A30" s="57" t="s">
        <v>204</v>
      </c>
      <c r="B30" s="53">
        <v>1</v>
      </c>
      <c r="C30" s="54"/>
      <c r="F30" s="5" t="s">
        <v>351</v>
      </c>
      <c r="G30" s="61">
        <v>5</v>
      </c>
      <c r="H30" s="5"/>
      <c r="I30" s="47"/>
      <c r="K30" s="181" t="s">
        <v>206</v>
      </c>
      <c r="L30" s="181"/>
    </row>
    <row r="31" spans="1:12">
      <c r="A31" s="57" t="s">
        <v>352</v>
      </c>
      <c r="B31" s="53">
        <v>3</v>
      </c>
      <c r="C31" s="54"/>
      <c r="F31" s="5" t="s">
        <v>353</v>
      </c>
      <c r="G31" s="61">
        <v>3</v>
      </c>
      <c r="H31" s="5"/>
      <c r="I31" s="47"/>
    </row>
    <row r="32" spans="1:12">
      <c r="A32" s="57" t="s">
        <v>354</v>
      </c>
      <c r="B32" s="53">
        <v>5</v>
      </c>
      <c r="C32" s="54"/>
      <c r="F32" s="5" t="s">
        <v>249</v>
      </c>
      <c r="G32" s="61">
        <v>1</v>
      </c>
      <c r="H32" s="5"/>
      <c r="I32" s="47"/>
      <c r="K32" s="178" t="s">
        <v>290</v>
      </c>
      <c r="L32" s="181"/>
    </row>
    <row r="33" spans="1:13">
      <c r="A33" s="55"/>
      <c r="B33" s="53"/>
      <c r="C33" s="54"/>
      <c r="F33" s="60"/>
      <c r="G33" s="61"/>
      <c r="H33" s="5"/>
      <c r="I33" s="47"/>
      <c r="K33" s="181" t="s">
        <v>315</v>
      </c>
      <c r="L33" s="181"/>
    </row>
    <row r="34" spans="1:13">
      <c r="A34" s="55" t="s">
        <v>355</v>
      </c>
      <c r="B34" s="53"/>
      <c r="C34" s="56"/>
      <c r="F34" s="60" t="s">
        <v>228</v>
      </c>
      <c r="G34" s="61"/>
      <c r="H34" s="5"/>
      <c r="I34" s="47"/>
      <c r="K34" s="181" t="s">
        <v>206</v>
      </c>
      <c r="L34" s="181"/>
    </row>
    <row r="35" spans="1:13">
      <c r="A35" s="57" t="s">
        <v>356</v>
      </c>
      <c r="B35" s="53">
        <v>1</v>
      </c>
      <c r="C35" s="54"/>
      <c r="F35" s="5" t="s">
        <v>357</v>
      </c>
      <c r="G35" s="61">
        <v>5</v>
      </c>
      <c r="H35" s="5"/>
      <c r="I35" s="47"/>
    </row>
    <row r="36" spans="1:13">
      <c r="A36" s="57" t="s">
        <v>205</v>
      </c>
      <c r="B36" s="53">
        <v>3</v>
      </c>
      <c r="C36" s="54"/>
      <c r="F36" s="5" t="s">
        <v>358</v>
      </c>
      <c r="G36" s="61">
        <v>3</v>
      </c>
      <c r="H36" s="5"/>
      <c r="I36" s="47"/>
      <c r="K36" s="178" t="s">
        <v>291</v>
      </c>
      <c r="L36" s="181" t="s">
        <v>359</v>
      </c>
    </row>
    <row r="37" spans="1:13">
      <c r="A37" s="57" t="s">
        <v>360</v>
      </c>
      <c r="B37" s="53">
        <v>5</v>
      </c>
      <c r="C37" s="54"/>
      <c r="F37" s="5" t="s">
        <v>250</v>
      </c>
      <c r="G37" s="61">
        <v>1</v>
      </c>
      <c r="H37" s="5"/>
      <c r="I37" s="47"/>
      <c r="K37" s="181" t="s">
        <v>315</v>
      </c>
      <c r="L37" s="181"/>
    </row>
    <row r="38" spans="1:13">
      <c r="A38" s="55"/>
      <c r="B38" s="53"/>
      <c r="C38" s="54"/>
      <c r="F38" s="60"/>
      <c r="G38" s="61"/>
      <c r="H38" s="5"/>
      <c r="I38" s="47"/>
      <c r="K38" s="181" t="s">
        <v>206</v>
      </c>
      <c r="L38" s="181"/>
    </row>
    <row r="39" spans="1:13" s="36" customFormat="1" ht="18.75">
      <c r="A39" s="55" t="s">
        <v>186</v>
      </c>
      <c r="B39" s="53"/>
      <c r="C39" s="56"/>
      <c r="F39" s="62" t="s">
        <v>361</v>
      </c>
      <c r="G39" s="63"/>
      <c r="H39" s="64"/>
      <c r="I39" s="47"/>
    </row>
    <row r="40" spans="1:13" s="36" customFormat="1">
      <c r="A40" s="54" t="s">
        <v>206</v>
      </c>
      <c r="B40" s="53">
        <v>1</v>
      </c>
      <c r="C40" s="54"/>
      <c r="F40" s="59" t="s">
        <v>324</v>
      </c>
      <c r="G40" s="52" t="s">
        <v>322</v>
      </c>
      <c r="H40" s="51" t="s">
        <v>323</v>
      </c>
      <c r="I40" s="47"/>
      <c r="K40" s="178" t="s">
        <v>292</v>
      </c>
      <c r="L40" s="181" t="s">
        <v>362</v>
      </c>
    </row>
    <row r="41" spans="1:13" s="36" customFormat="1">
      <c r="A41" s="54" t="s">
        <v>315</v>
      </c>
      <c r="B41" s="53">
        <v>5</v>
      </c>
      <c r="C41" s="54"/>
      <c r="F41" s="60" t="s">
        <v>363</v>
      </c>
      <c r="G41" s="61"/>
      <c r="H41" s="5"/>
      <c r="I41" s="47"/>
      <c r="K41" s="181" t="s">
        <v>315</v>
      </c>
      <c r="L41" s="181"/>
    </row>
    <row r="42" spans="1:13" s="36" customFormat="1">
      <c r="A42" s="55"/>
      <c r="B42" s="53"/>
      <c r="C42" s="54"/>
      <c r="F42" s="5" t="s">
        <v>251</v>
      </c>
      <c r="G42" s="61">
        <v>5</v>
      </c>
      <c r="H42" s="5"/>
      <c r="I42" s="47"/>
      <c r="K42" s="181" t="s">
        <v>206</v>
      </c>
      <c r="L42" s="181"/>
    </row>
    <row r="43" spans="1:13" s="36" customFormat="1">
      <c r="F43" s="5" t="s">
        <v>200</v>
      </c>
      <c r="G43" s="61">
        <v>3</v>
      </c>
      <c r="H43" s="5"/>
      <c r="I43" s="47"/>
    </row>
    <row r="44" spans="1:13" s="36" customFormat="1" ht="21">
      <c r="A44" s="68" t="s">
        <v>364</v>
      </c>
      <c r="B44" s="66"/>
      <c r="C44" s="67"/>
      <c r="F44" s="5" t="s">
        <v>334</v>
      </c>
      <c r="G44" s="61">
        <v>1</v>
      </c>
      <c r="H44" s="5"/>
      <c r="I44" s="47"/>
      <c r="K44" s="182" t="s">
        <v>365</v>
      </c>
      <c r="L44" s="63"/>
      <c r="M44" s="64"/>
    </row>
    <row r="45" spans="1:13" s="36" customFormat="1">
      <c r="A45" s="51" t="s">
        <v>321</v>
      </c>
      <c r="B45" s="52" t="s">
        <v>322</v>
      </c>
      <c r="C45" s="51" t="s">
        <v>323</v>
      </c>
      <c r="F45" s="60"/>
      <c r="G45" s="61"/>
      <c r="H45" s="5"/>
      <c r="I45" s="47"/>
      <c r="K45" s="178"/>
      <c r="L45" s="181"/>
    </row>
    <row r="46" spans="1:13" s="36" customFormat="1">
      <c r="A46" s="55" t="s">
        <v>187</v>
      </c>
      <c r="B46" s="53"/>
      <c r="C46" s="56"/>
      <c r="F46" s="60" t="s">
        <v>230</v>
      </c>
      <c r="G46" s="61"/>
      <c r="H46" s="5"/>
      <c r="I46" s="47"/>
      <c r="K46" s="178" t="s">
        <v>366</v>
      </c>
      <c r="L46" s="181" t="s">
        <v>367</v>
      </c>
    </row>
    <row r="47" spans="1:13" s="36" customFormat="1">
      <c r="A47" s="57" t="s">
        <v>368</v>
      </c>
      <c r="B47" s="53">
        <v>1</v>
      </c>
      <c r="C47" s="54"/>
      <c r="F47" s="5" t="s">
        <v>252</v>
      </c>
      <c r="G47" s="61">
        <v>5</v>
      </c>
      <c r="H47" s="5"/>
      <c r="I47" s="47"/>
      <c r="K47" s="181" t="s">
        <v>315</v>
      </c>
      <c r="L47" s="181"/>
    </row>
    <row r="48" spans="1:13" s="36" customFormat="1">
      <c r="A48" s="57" t="s">
        <v>207</v>
      </c>
      <c r="B48" s="53">
        <v>3</v>
      </c>
      <c r="C48" s="54"/>
      <c r="F48" s="5" t="s">
        <v>369</v>
      </c>
      <c r="G48" s="61">
        <v>3</v>
      </c>
      <c r="H48" s="5"/>
      <c r="I48" s="47"/>
      <c r="K48" s="181" t="s">
        <v>206</v>
      </c>
      <c r="L48" s="181"/>
    </row>
    <row r="49" spans="1:12" s="36" customFormat="1">
      <c r="A49" s="57" t="s">
        <v>370</v>
      </c>
      <c r="B49" s="53">
        <v>5</v>
      </c>
      <c r="C49" s="54"/>
      <c r="F49" s="5" t="s">
        <v>371</v>
      </c>
      <c r="G49" s="61">
        <v>1</v>
      </c>
      <c r="H49" s="5"/>
      <c r="I49" s="47"/>
      <c r="K49" s="178"/>
      <c r="L49" s="181"/>
    </row>
    <row r="50" spans="1:12" s="36" customFormat="1">
      <c r="A50" s="55"/>
      <c r="B50" s="53"/>
      <c r="C50" s="54"/>
      <c r="F50" s="60"/>
      <c r="G50" s="61"/>
      <c r="H50" s="5"/>
      <c r="I50" s="47"/>
      <c r="K50" s="178" t="s">
        <v>294</v>
      </c>
      <c r="L50" s="181" t="s">
        <v>372</v>
      </c>
    </row>
    <row r="51" spans="1:12" s="36" customFormat="1">
      <c r="A51" s="55" t="s">
        <v>373</v>
      </c>
      <c r="B51" s="53"/>
      <c r="C51" s="56"/>
      <c r="F51" s="60" t="s">
        <v>374</v>
      </c>
      <c r="G51" s="61"/>
      <c r="H51" s="5"/>
      <c r="I51" s="47"/>
      <c r="K51" s="181" t="s">
        <v>315</v>
      </c>
      <c r="L51" s="181"/>
    </row>
    <row r="52" spans="1:12" s="36" customFormat="1">
      <c r="A52" s="54" t="s">
        <v>375</v>
      </c>
      <c r="B52" s="53">
        <v>1</v>
      </c>
      <c r="C52" s="54"/>
      <c r="F52" s="5" t="s">
        <v>253</v>
      </c>
      <c r="G52" s="61">
        <v>5</v>
      </c>
      <c r="H52" s="5"/>
      <c r="I52" s="47"/>
      <c r="K52" s="181" t="s">
        <v>206</v>
      </c>
      <c r="L52" s="181"/>
    </row>
    <row r="53" spans="1:12" s="36" customFormat="1">
      <c r="A53" s="54" t="s">
        <v>208</v>
      </c>
      <c r="B53" s="53">
        <v>3</v>
      </c>
      <c r="C53" s="54"/>
      <c r="F53" s="5" t="s">
        <v>376</v>
      </c>
      <c r="G53" s="61">
        <v>3</v>
      </c>
      <c r="H53" s="5"/>
      <c r="I53" s="47"/>
      <c r="K53" s="178"/>
      <c r="L53" s="181"/>
    </row>
    <row r="54" spans="1:12" s="36" customFormat="1">
      <c r="A54" s="54" t="s">
        <v>377</v>
      </c>
      <c r="B54" s="53">
        <v>5</v>
      </c>
      <c r="C54" s="54"/>
      <c r="F54" s="5" t="s">
        <v>378</v>
      </c>
      <c r="G54" s="61">
        <v>1</v>
      </c>
      <c r="H54" s="5"/>
      <c r="I54" s="47"/>
      <c r="K54" s="178" t="s">
        <v>379</v>
      </c>
      <c r="L54" s="181" t="s">
        <v>380</v>
      </c>
    </row>
    <row r="55" spans="1:12" s="36" customFormat="1">
      <c r="A55" s="55"/>
      <c r="B55" s="53"/>
      <c r="C55" s="54"/>
      <c r="F55" s="60"/>
      <c r="G55" s="61"/>
      <c r="H55" s="5"/>
      <c r="I55" s="47"/>
      <c r="K55" s="181" t="s">
        <v>315</v>
      </c>
      <c r="L55" s="181"/>
    </row>
    <row r="56" spans="1:12" s="36" customFormat="1">
      <c r="A56" s="55" t="s">
        <v>381</v>
      </c>
      <c r="B56" s="53"/>
      <c r="C56" s="56"/>
      <c r="F56" s="60" t="s">
        <v>232</v>
      </c>
      <c r="G56" s="61"/>
      <c r="H56" s="5"/>
      <c r="I56" s="47"/>
      <c r="K56" s="181" t="s">
        <v>206</v>
      </c>
      <c r="L56" s="181"/>
    </row>
    <row r="57" spans="1:12" s="36" customFormat="1">
      <c r="A57" s="54" t="s">
        <v>382</v>
      </c>
      <c r="B57" s="53">
        <v>1</v>
      </c>
      <c r="C57" s="54"/>
      <c r="F57" s="5" t="s">
        <v>254</v>
      </c>
      <c r="G57" s="61">
        <v>5</v>
      </c>
      <c r="H57" s="5"/>
      <c r="I57" s="47"/>
      <c r="K57" s="178"/>
      <c r="L57" s="181"/>
    </row>
    <row r="58" spans="1:12" s="36" customFormat="1">
      <c r="A58" s="54" t="s">
        <v>209</v>
      </c>
      <c r="B58" s="53">
        <v>3</v>
      </c>
      <c r="C58" s="54"/>
      <c r="F58" s="5" t="s">
        <v>383</v>
      </c>
      <c r="G58" s="61">
        <v>3</v>
      </c>
      <c r="H58" s="5"/>
      <c r="I58" s="47"/>
      <c r="K58" s="178" t="s">
        <v>296</v>
      </c>
      <c r="L58" s="181" t="s">
        <v>384</v>
      </c>
    </row>
    <row r="59" spans="1:12" s="36" customFormat="1">
      <c r="A59" s="54" t="s">
        <v>385</v>
      </c>
      <c r="B59" s="53">
        <v>5</v>
      </c>
      <c r="C59" s="54"/>
      <c r="F59" s="5" t="s">
        <v>386</v>
      </c>
      <c r="G59" s="61">
        <v>1</v>
      </c>
      <c r="H59" s="5"/>
      <c r="I59" s="47"/>
      <c r="K59" s="181" t="s">
        <v>315</v>
      </c>
      <c r="L59" s="181"/>
    </row>
    <row r="60" spans="1:12" s="36" customFormat="1">
      <c r="A60" s="55"/>
      <c r="B60" s="53"/>
      <c r="C60" s="54"/>
      <c r="F60" s="60"/>
      <c r="G60" s="61"/>
      <c r="H60" s="5"/>
      <c r="I60" s="47"/>
      <c r="K60" s="181" t="s">
        <v>206</v>
      </c>
      <c r="L60" s="181"/>
    </row>
    <row r="61" spans="1:12" s="36" customFormat="1">
      <c r="A61" s="55" t="s">
        <v>190</v>
      </c>
      <c r="B61" s="53"/>
      <c r="C61" s="81"/>
      <c r="F61" s="60" t="s">
        <v>233</v>
      </c>
      <c r="G61" s="61"/>
      <c r="H61" s="5"/>
      <c r="I61" s="47"/>
      <c r="K61" s="181"/>
      <c r="L61" s="181"/>
    </row>
    <row r="62" spans="1:12" s="36" customFormat="1">
      <c r="A62" s="58" t="s">
        <v>387</v>
      </c>
      <c r="B62" s="53">
        <v>1</v>
      </c>
      <c r="C62" s="82"/>
      <c r="F62" s="5" t="s">
        <v>388</v>
      </c>
      <c r="G62" s="61">
        <v>5</v>
      </c>
      <c r="H62" s="5"/>
      <c r="I62" s="47"/>
      <c r="K62" s="178" t="s">
        <v>297</v>
      </c>
      <c r="L62" s="181" t="s">
        <v>389</v>
      </c>
    </row>
    <row r="63" spans="1:12" s="36" customFormat="1">
      <c r="A63" s="54" t="s">
        <v>390</v>
      </c>
      <c r="B63" s="53">
        <v>3</v>
      </c>
      <c r="C63" s="54"/>
      <c r="F63" s="5" t="s">
        <v>391</v>
      </c>
      <c r="G63" s="61">
        <v>3</v>
      </c>
      <c r="H63" s="5"/>
      <c r="I63" s="47"/>
      <c r="K63" s="168" t="s">
        <v>315</v>
      </c>
      <c r="L63" s="181"/>
    </row>
    <row r="64" spans="1:12" s="36" customFormat="1">
      <c r="A64" s="54" t="s">
        <v>210</v>
      </c>
      <c r="B64" s="53">
        <v>5</v>
      </c>
      <c r="C64" s="54"/>
      <c r="F64" s="5" t="s">
        <v>255</v>
      </c>
      <c r="G64" s="61">
        <v>1</v>
      </c>
      <c r="H64" s="5"/>
      <c r="I64" s="47"/>
      <c r="K64" s="168" t="s">
        <v>206</v>
      </c>
      <c r="L64" s="181"/>
    </row>
    <row r="65" spans="1:12" s="36" customFormat="1">
      <c r="A65" s="55"/>
      <c r="B65" s="53"/>
      <c r="C65" s="54"/>
      <c r="F65" s="60"/>
      <c r="G65" s="61"/>
      <c r="H65" s="5"/>
      <c r="I65" s="47"/>
      <c r="K65" s="178"/>
      <c r="L65" s="181"/>
    </row>
    <row r="66" spans="1:12" s="36" customFormat="1">
      <c r="A66" s="55" t="s">
        <v>392</v>
      </c>
      <c r="B66" s="53"/>
      <c r="C66" s="56"/>
      <c r="F66" s="60" t="s">
        <v>234</v>
      </c>
      <c r="G66" s="61"/>
      <c r="H66" s="5"/>
      <c r="I66" s="47"/>
      <c r="K66" s="178" t="s">
        <v>393</v>
      </c>
      <c r="L66" s="181" t="s">
        <v>394</v>
      </c>
    </row>
    <row r="67" spans="1:12" s="36" customFormat="1">
      <c r="A67" s="154" t="s">
        <v>211</v>
      </c>
      <c r="B67" s="53">
        <v>1</v>
      </c>
      <c r="C67" s="54"/>
      <c r="F67" s="5" t="s">
        <v>395</v>
      </c>
      <c r="G67" s="61">
        <v>5</v>
      </c>
      <c r="H67" s="5"/>
      <c r="I67" s="47"/>
      <c r="K67" s="181" t="s">
        <v>315</v>
      </c>
      <c r="L67" s="181"/>
    </row>
    <row r="68" spans="1:12" s="36" customFormat="1">
      <c r="A68" s="57" t="s">
        <v>396</v>
      </c>
      <c r="B68" s="53">
        <v>3</v>
      </c>
      <c r="C68" s="54"/>
      <c r="F68" s="5" t="s">
        <v>397</v>
      </c>
      <c r="G68" s="61">
        <v>3</v>
      </c>
      <c r="H68" s="5"/>
      <c r="I68" s="47"/>
      <c r="K68" s="181" t="s">
        <v>206</v>
      </c>
      <c r="L68" s="181"/>
    </row>
    <row r="69" spans="1:12" s="36" customFormat="1">
      <c r="A69" s="54" t="s">
        <v>398</v>
      </c>
      <c r="B69" s="53">
        <v>5</v>
      </c>
      <c r="C69" s="54"/>
      <c r="F69" s="5" t="s">
        <v>256</v>
      </c>
      <c r="G69" s="61">
        <v>1</v>
      </c>
      <c r="H69" s="5"/>
      <c r="I69" s="47"/>
      <c r="K69" s="181"/>
      <c r="L69" s="181"/>
    </row>
    <row r="70" spans="1:12" s="36" customFormat="1">
      <c r="A70" s="55"/>
      <c r="B70" s="53"/>
      <c r="C70" s="54"/>
      <c r="F70" s="60"/>
      <c r="G70" s="61"/>
      <c r="H70" s="5"/>
      <c r="I70" s="47"/>
      <c r="K70" s="178" t="s">
        <v>299</v>
      </c>
      <c r="L70" s="181" t="s">
        <v>399</v>
      </c>
    </row>
    <row r="71" spans="1:12" s="36" customFormat="1">
      <c r="A71" s="155" t="s">
        <v>192</v>
      </c>
      <c r="B71" s="156"/>
      <c r="C71" s="54"/>
      <c r="F71" s="60" t="s">
        <v>235</v>
      </c>
      <c r="G71" s="61"/>
      <c r="H71" s="5"/>
      <c r="I71" s="47"/>
      <c r="K71" s="181" t="s">
        <v>315</v>
      </c>
      <c r="L71" s="181"/>
    </row>
    <row r="72" spans="1:12" s="36" customFormat="1">
      <c r="A72" s="157" t="s">
        <v>400</v>
      </c>
      <c r="B72" s="156">
        <v>1</v>
      </c>
      <c r="C72" s="83"/>
      <c r="F72" s="5" t="s">
        <v>401</v>
      </c>
      <c r="G72" s="61">
        <v>5</v>
      </c>
      <c r="H72" s="5"/>
      <c r="I72" s="47"/>
      <c r="K72" s="181" t="s">
        <v>206</v>
      </c>
      <c r="L72" s="181"/>
    </row>
    <row r="73" spans="1:12" s="36" customFormat="1">
      <c r="A73" s="158" t="s">
        <v>212</v>
      </c>
      <c r="B73" s="156">
        <v>3</v>
      </c>
      <c r="C73" s="54"/>
      <c r="F73" s="5" t="s">
        <v>402</v>
      </c>
      <c r="G73" s="61">
        <v>3</v>
      </c>
      <c r="H73" s="5"/>
      <c r="I73" s="47"/>
      <c r="K73" s="178"/>
      <c r="L73" s="181"/>
    </row>
    <row r="74" spans="1:12" s="36" customFormat="1">
      <c r="A74" s="157" t="s">
        <v>403</v>
      </c>
      <c r="B74" s="156">
        <v>5</v>
      </c>
      <c r="C74" s="54"/>
      <c r="F74" s="5" t="s">
        <v>257</v>
      </c>
      <c r="G74" s="61">
        <v>1</v>
      </c>
      <c r="H74" s="5"/>
      <c r="I74" s="47"/>
      <c r="K74" s="178" t="s">
        <v>300</v>
      </c>
      <c r="L74" s="181" t="s">
        <v>404</v>
      </c>
    </row>
    <row r="75" spans="1:12" s="36" customFormat="1">
      <c r="A75" s="159"/>
      <c r="B75" s="159"/>
      <c r="C75" s="54"/>
      <c r="F75" s="5"/>
      <c r="G75" s="61"/>
      <c r="H75" s="5"/>
      <c r="I75" s="47"/>
      <c r="K75" s="181" t="s">
        <v>315</v>
      </c>
      <c r="L75" s="181"/>
    </row>
    <row r="76" spans="1:12" s="36" customFormat="1">
      <c r="A76" s="155" t="s">
        <v>235</v>
      </c>
      <c r="B76" s="156"/>
      <c r="C76" s="54"/>
      <c r="F76" s="5"/>
      <c r="G76" s="61"/>
      <c r="H76" s="5"/>
      <c r="I76" s="47"/>
      <c r="K76" s="181" t="s">
        <v>206</v>
      </c>
      <c r="L76" s="181"/>
    </row>
    <row r="77" spans="1:12" s="36" customFormat="1" ht="18.75">
      <c r="A77" s="154" t="s">
        <v>405</v>
      </c>
      <c r="B77" s="156">
        <v>1</v>
      </c>
      <c r="C77" s="56"/>
      <c r="F77" s="62" t="s">
        <v>406</v>
      </c>
      <c r="G77" s="63"/>
      <c r="H77" s="64"/>
      <c r="I77" s="47"/>
      <c r="K77" s="178"/>
      <c r="L77" s="181"/>
    </row>
    <row r="78" spans="1:12" s="36" customFormat="1">
      <c r="A78" s="154" t="s">
        <v>213</v>
      </c>
      <c r="B78" s="156">
        <v>3</v>
      </c>
      <c r="C78" s="54"/>
      <c r="F78" s="59" t="s">
        <v>324</v>
      </c>
      <c r="G78" s="52" t="s">
        <v>322</v>
      </c>
      <c r="H78" s="51" t="s">
        <v>323</v>
      </c>
      <c r="I78" s="47"/>
      <c r="K78" s="178" t="s">
        <v>301</v>
      </c>
      <c r="L78" s="181" t="s">
        <v>407</v>
      </c>
    </row>
    <row r="79" spans="1:12" s="36" customFormat="1">
      <c r="A79" s="154" t="s">
        <v>408</v>
      </c>
      <c r="B79" s="156">
        <v>5</v>
      </c>
      <c r="C79" s="54"/>
      <c r="F79" s="60" t="s">
        <v>236</v>
      </c>
      <c r="G79" s="61"/>
      <c r="H79" s="5" t="s">
        <v>236</v>
      </c>
      <c r="I79" s="47"/>
      <c r="K79" s="181" t="s">
        <v>315</v>
      </c>
      <c r="L79" s="181"/>
    </row>
    <row r="80" spans="1:12" s="36" customFormat="1">
      <c r="A80" s="159"/>
      <c r="B80" s="159"/>
      <c r="C80" s="54"/>
      <c r="F80" s="5" t="s">
        <v>409</v>
      </c>
      <c r="G80" s="61">
        <v>5</v>
      </c>
      <c r="H80" s="5"/>
      <c r="I80" s="47"/>
      <c r="K80" s="181" t="s">
        <v>206</v>
      </c>
      <c r="L80" s="181"/>
    </row>
    <row r="81" spans="1:12" s="36" customFormat="1">
      <c r="A81" s="160" t="s">
        <v>410</v>
      </c>
      <c r="B81" s="161"/>
      <c r="C81" s="56"/>
      <c r="F81" s="5" t="s">
        <v>258</v>
      </c>
      <c r="G81" s="61">
        <v>3</v>
      </c>
      <c r="H81" s="5"/>
      <c r="I81" s="47"/>
      <c r="K81" s="181"/>
      <c r="L81" s="181"/>
    </row>
    <row r="82" spans="1:12" s="36" customFormat="1">
      <c r="A82" s="154" t="s">
        <v>214</v>
      </c>
      <c r="B82" s="156">
        <v>1</v>
      </c>
      <c r="C82" s="54" t="s">
        <v>411</v>
      </c>
      <c r="F82" s="5" t="s">
        <v>412</v>
      </c>
      <c r="G82" s="61">
        <v>1</v>
      </c>
      <c r="H82" s="5"/>
      <c r="I82" s="47"/>
      <c r="K82" s="178" t="s">
        <v>413</v>
      </c>
      <c r="L82" s="181" t="s">
        <v>414</v>
      </c>
    </row>
    <row r="83" spans="1:12" s="36" customFormat="1" ht="51">
      <c r="A83" s="154" t="s">
        <v>415</v>
      </c>
      <c r="B83" s="156">
        <v>3</v>
      </c>
      <c r="C83" s="54" t="s">
        <v>416</v>
      </c>
      <c r="F83" s="5"/>
      <c r="G83" s="5"/>
      <c r="H83" s="5"/>
      <c r="I83" s="47"/>
      <c r="K83" s="181" t="s">
        <v>315</v>
      </c>
      <c r="L83" s="181"/>
    </row>
    <row r="84" spans="1:12" s="36" customFormat="1" ht="38.25">
      <c r="A84" s="154" t="s">
        <v>417</v>
      </c>
      <c r="B84" s="156">
        <v>5</v>
      </c>
      <c r="C84" s="54" t="s">
        <v>418</v>
      </c>
      <c r="F84" s="60" t="s">
        <v>237</v>
      </c>
      <c r="G84" s="61"/>
      <c r="H84" s="5" t="s">
        <v>237</v>
      </c>
      <c r="I84" s="47"/>
      <c r="K84" s="181" t="s">
        <v>206</v>
      </c>
      <c r="L84" s="181"/>
    </row>
    <row r="85" spans="1:12" s="36" customFormat="1">
      <c r="A85" s="159"/>
      <c r="B85" s="159"/>
      <c r="F85" s="5" t="s">
        <v>259</v>
      </c>
      <c r="G85" s="61">
        <v>5</v>
      </c>
      <c r="H85" s="5"/>
      <c r="I85" s="47"/>
    </row>
    <row r="86" spans="1:12" s="36" customFormat="1">
      <c r="A86" s="155" t="s">
        <v>419</v>
      </c>
      <c r="B86" s="156"/>
      <c r="C86" s="56"/>
      <c r="F86" s="5" t="s">
        <v>420</v>
      </c>
      <c r="G86" s="61">
        <v>3</v>
      </c>
      <c r="H86" s="5"/>
      <c r="I86" s="47"/>
    </row>
    <row r="87" spans="1:12" s="36" customFormat="1">
      <c r="A87" s="154" t="s">
        <v>421</v>
      </c>
      <c r="B87" s="156">
        <v>1</v>
      </c>
      <c r="C87" s="54"/>
      <c r="F87" s="5" t="s">
        <v>422</v>
      </c>
      <c r="G87" s="61">
        <v>1</v>
      </c>
      <c r="H87" s="5"/>
      <c r="I87" s="47"/>
      <c r="K87" s="181"/>
      <c r="L87" s="181"/>
    </row>
    <row r="88" spans="1:12" s="36" customFormat="1" ht="18.75">
      <c r="A88" s="154" t="s">
        <v>423</v>
      </c>
      <c r="B88" s="156">
        <v>3</v>
      </c>
      <c r="C88" s="54"/>
      <c r="F88" s="5"/>
      <c r="G88" s="5"/>
      <c r="H88" s="5"/>
      <c r="I88" s="47"/>
      <c r="K88" s="180" t="s">
        <v>424</v>
      </c>
      <c r="L88" s="181"/>
    </row>
    <row r="89" spans="1:12" s="36" customFormat="1">
      <c r="A89" s="154" t="s">
        <v>425</v>
      </c>
      <c r="B89" s="156">
        <v>3</v>
      </c>
      <c r="C89" s="54"/>
      <c r="F89" s="60" t="s">
        <v>238</v>
      </c>
      <c r="G89" s="61"/>
      <c r="H89" s="5" t="s">
        <v>238</v>
      </c>
      <c r="I89" s="47"/>
      <c r="K89" s="178"/>
      <c r="L89" s="181"/>
    </row>
    <row r="90" spans="1:12" s="36" customFormat="1">
      <c r="A90" s="154" t="s">
        <v>215</v>
      </c>
      <c r="B90" s="156">
        <v>3</v>
      </c>
      <c r="C90" s="54"/>
      <c r="F90" s="5" t="s">
        <v>260</v>
      </c>
      <c r="G90" s="61">
        <v>5</v>
      </c>
      <c r="H90" s="5"/>
      <c r="I90" s="47"/>
      <c r="K90" s="178" t="s">
        <v>303</v>
      </c>
      <c r="L90" s="181" t="s">
        <v>426</v>
      </c>
    </row>
    <row r="91" spans="1:12" s="36" customFormat="1">
      <c r="A91" s="154" t="s">
        <v>427</v>
      </c>
      <c r="B91" s="156">
        <v>5</v>
      </c>
      <c r="C91" s="54"/>
      <c r="F91" s="5" t="s">
        <v>258</v>
      </c>
      <c r="G91" s="61">
        <v>3</v>
      </c>
      <c r="H91" s="5"/>
      <c r="I91" s="47"/>
      <c r="K91" s="181" t="s">
        <v>315</v>
      </c>
      <c r="L91" s="181"/>
    </row>
    <row r="92" spans="1:12" s="36" customFormat="1">
      <c r="F92" s="5" t="s">
        <v>428</v>
      </c>
      <c r="G92" s="61">
        <v>1</v>
      </c>
      <c r="H92" s="5"/>
      <c r="I92" s="47"/>
      <c r="K92" s="181" t="s">
        <v>206</v>
      </c>
      <c r="L92" s="181"/>
    </row>
    <row r="93" spans="1:12" s="36" customFormat="1">
      <c r="F93" s="61"/>
      <c r="G93" s="61"/>
      <c r="H93" s="5"/>
      <c r="I93" s="47"/>
      <c r="K93" s="181"/>
      <c r="L93" s="181"/>
    </row>
    <row r="94" spans="1:12" s="36" customFormat="1">
      <c r="F94" s="60" t="s">
        <v>429</v>
      </c>
      <c r="G94" s="61"/>
      <c r="H94" s="5" t="s">
        <v>429</v>
      </c>
      <c r="I94" s="47"/>
      <c r="K94" s="178" t="s">
        <v>430</v>
      </c>
      <c r="L94" s="181" t="s">
        <v>431</v>
      </c>
    </row>
    <row r="95" spans="1:12" s="36" customFormat="1">
      <c r="F95" s="5" t="s">
        <v>260</v>
      </c>
      <c r="G95" s="61">
        <v>5</v>
      </c>
      <c r="H95" s="5"/>
      <c r="I95" s="47"/>
      <c r="K95" s="181" t="s">
        <v>315</v>
      </c>
      <c r="L95" s="181"/>
    </row>
    <row r="96" spans="1:12" s="36" customFormat="1">
      <c r="F96" s="5" t="s">
        <v>258</v>
      </c>
      <c r="G96" s="61">
        <v>3</v>
      </c>
      <c r="H96" s="5"/>
      <c r="I96" s="47"/>
      <c r="K96" s="181" t="s">
        <v>206</v>
      </c>
      <c r="L96" s="181"/>
    </row>
    <row r="97" spans="1:12" s="36" customFormat="1">
      <c r="A97" s="41"/>
      <c r="B97" s="42"/>
      <c r="C97" s="38"/>
      <c r="F97" s="5" t="s">
        <v>432</v>
      </c>
      <c r="G97" s="61">
        <v>1</v>
      </c>
      <c r="H97" s="5"/>
      <c r="I97" s="47"/>
      <c r="K97" s="181"/>
      <c r="L97" s="181"/>
    </row>
    <row r="98" spans="1:12" s="36" customFormat="1">
      <c r="A98" s="38"/>
      <c r="B98" s="42"/>
      <c r="C98" s="38"/>
      <c r="I98" s="47"/>
      <c r="K98" s="178" t="s">
        <v>305</v>
      </c>
      <c r="L98" s="181" t="s">
        <v>433</v>
      </c>
    </row>
    <row r="99" spans="1:12" s="36" customFormat="1">
      <c r="A99" s="37"/>
      <c r="B99" s="69"/>
      <c r="C99" s="39"/>
      <c r="I99" s="47"/>
      <c r="K99" s="181" t="s">
        <v>315</v>
      </c>
      <c r="L99" s="181"/>
    </row>
    <row r="100" spans="1:12" s="36" customFormat="1" ht="12.75">
      <c r="A100" s="38"/>
      <c r="B100" s="69"/>
      <c r="C100" s="38"/>
      <c r="F100" s="57"/>
      <c r="G100" s="57"/>
      <c r="H100" s="57"/>
      <c r="K100" s="181" t="s">
        <v>206</v>
      </c>
      <c r="L100" s="181"/>
    </row>
    <row r="101" spans="1:12" s="36" customFormat="1" ht="12.75">
      <c r="A101" s="38"/>
      <c r="B101" s="69"/>
      <c r="C101" s="38"/>
      <c r="F101" s="57"/>
      <c r="G101" s="57"/>
      <c r="H101" s="57"/>
      <c r="K101" s="179"/>
      <c r="L101" s="181"/>
    </row>
    <row r="102" spans="1:12" s="36" customFormat="1" ht="12.75">
      <c r="A102" s="38"/>
      <c r="B102" s="69"/>
      <c r="C102" s="38"/>
      <c r="F102" s="57"/>
      <c r="G102" s="57"/>
      <c r="H102" s="57"/>
      <c r="K102" s="178" t="s">
        <v>434</v>
      </c>
      <c r="L102" s="181" t="s">
        <v>435</v>
      </c>
    </row>
    <row r="103" spans="1:12" s="36" customFormat="1" ht="12.75">
      <c r="A103" s="38"/>
      <c r="B103" s="42"/>
      <c r="C103" s="38"/>
      <c r="F103" s="57"/>
      <c r="G103" s="57"/>
      <c r="K103" s="181" t="s">
        <v>315</v>
      </c>
      <c r="L103" s="181"/>
    </row>
    <row r="104" spans="1:12" s="36" customFormat="1" ht="12.75">
      <c r="A104" s="38"/>
      <c r="B104" s="42"/>
      <c r="C104" s="38"/>
      <c r="F104" s="57"/>
      <c r="G104" s="57"/>
      <c r="K104" s="181" t="s">
        <v>206</v>
      </c>
      <c r="L104" s="181"/>
    </row>
    <row r="105" spans="1:12" s="36" customFormat="1" ht="12.75">
      <c r="A105" s="39"/>
      <c r="B105" s="42"/>
      <c r="C105" s="38"/>
      <c r="F105" s="57"/>
      <c r="G105" s="57"/>
      <c r="K105" s="181"/>
      <c r="L105" s="181"/>
    </row>
    <row r="106" spans="1:12" s="36" customFormat="1" ht="12.75">
      <c r="A106" s="55"/>
      <c r="B106" s="53"/>
      <c r="C106" s="54"/>
      <c r="F106" s="57"/>
      <c r="G106" s="57"/>
      <c r="K106" s="178" t="s">
        <v>307</v>
      </c>
      <c r="L106" s="181" t="s">
        <v>436</v>
      </c>
    </row>
    <row r="107" spans="1:12" s="36" customFormat="1" ht="12.75">
      <c r="A107" s="54"/>
      <c r="B107" s="53"/>
      <c r="C107" s="54"/>
      <c r="F107" s="57"/>
      <c r="G107" s="57"/>
      <c r="K107" s="181" t="s">
        <v>315</v>
      </c>
      <c r="L107" s="181"/>
    </row>
    <row r="108" spans="1:12" s="36" customFormat="1" ht="12.75">
      <c r="A108" s="54"/>
      <c r="B108" s="53"/>
      <c r="C108" s="54"/>
      <c r="F108" s="57"/>
      <c r="G108" s="57"/>
      <c r="K108" s="181" t="s">
        <v>206</v>
      </c>
      <c r="L108" s="181"/>
    </row>
    <row r="109" spans="1:12" s="36" customFormat="1" ht="12.75">
      <c r="A109" s="54"/>
      <c r="B109" s="53"/>
      <c r="C109" s="54"/>
      <c r="F109" s="57"/>
      <c r="G109" s="57"/>
      <c r="K109" s="181"/>
      <c r="L109" s="181"/>
    </row>
    <row r="110" spans="1:12" s="36" customFormat="1" ht="12.75">
      <c r="A110" s="38"/>
      <c r="B110" s="42"/>
      <c r="C110" s="38"/>
      <c r="F110" s="57"/>
      <c r="G110" s="57"/>
      <c r="K110" s="178" t="s">
        <v>289</v>
      </c>
      <c r="L110" s="181" t="s">
        <v>437</v>
      </c>
    </row>
    <row r="111" spans="1:12" s="36" customFormat="1" ht="12.75">
      <c r="A111" s="38"/>
      <c r="B111" s="42"/>
      <c r="C111" s="38"/>
      <c r="F111" s="57"/>
      <c r="G111" s="57"/>
      <c r="K111" s="181" t="s">
        <v>315</v>
      </c>
      <c r="L111" s="181"/>
    </row>
    <row r="112" spans="1:12" s="36" customFormat="1" ht="12.75">
      <c r="A112" s="39"/>
      <c r="B112" s="42"/>
      <c r="C112" s="38"/>
      <c r="F112" s="57"/>
      <c r="G112" s="57"/>
      <c r="K112" s="181" t="s">
        <v>206</v>
      </c>
      <c r="L112" s="181"/>
    </row>
    <row r="113" spans="1:12" s="36" customFormat="1" ht="12.75">
      <c r="A113" s="38"/>
      <c r="B113" s="42"/>
      <c r="C113" s="38"/>
      <c r="F113" s="57"/>
      <c r="G113" s="57"/>
      <c r="K113" s="181"/>
      <c r="L113" s="181"/>
    </row>
    <row r="114" spans="1:12" s="36" customFormat="1" ht="12.75">
      <c r="B114" s="42"/>
      <c r="C114" s="38"/>
      <c r="F114" s="57"/>
      <c r="G114" s="57"/>
      <c r="K114" s="178" t="s">
        <v>308</v>
      </c>
      <c r="L114" s="181" t="s">
        <v>438</v>
      </c>
    </row>
    <row r="115" spans="1:12" s="36" customFormat="1" ht="12.75">
      <c r="A115" s="38"/>
      <c r="B115" s="42"/>
      <c r="C115" s="38"/>
      <c r="F115" s="57"/>
      <c r="G115" s="57"/>
      <c r="K115" s="181" t="s">
        <v>315</v>
      </c>
      <c r="L115" s="181"/>
    </row>
    <row r="116" spans="1:12" s="36" customFormat="1" ht="12.75">
      <c r="A116" s="38"/>
      <c r="B116" s="42"/>
      <c r="C116" s="38"/>
      <c r="F116" s="57"/>
      <c r="G116" s="57"/>
      <c r="K116" s="181" t="s">
        <v>206</v>
      </c>
      <c r="L116" s="181"/>
    </row>
    <row r="117" spans="1:12" s="36" customFormat="1" ht="12.75">
      <c r="A117" s="38"/>
      <c r="B117" s="42"/>
      <c r="C117" s="38"/>
      <c r="F117" s="57"/>
      <c r="G117" s="57"/>
      <c r="K117" s="181"/>
      <c r="L117" s="181"/>
    </row>
    <row r="118" spans="1:12" s="36" customFormat="1" ht="12.75">
      <c r="A118" s="38"/>
      <c r="B118" s="42"/>
      <c r="C118" s="38"/>
      <c r="F118" s="57"/>
      <c r="G118" s="57"/>
      <c r="K118" s="178" t="s">
        <v>309</v>
      </c>
      <c r="L118" s="181" t="s">
        <v>439</v>
      </c>
    </row>
    <row r="119" spans="1:12" s="36" customFormat="1" ht="12.75">
      <c r="A119" s="38"/>
      <c r="B119" s="42"/>
      <c r="C119" s="38"/>
      <c r="F119" s="57"/>
      <c r="G119" s="57"/>
      <c r="K119" s="181" t="s">
        <v>315</v>
      </c>
      <c r="L119" s="181"/>
    </row>
    <row r="120" spans="1:12" s="36" customFormat="1" ht="12.75">
      <c r="A120" s="38"/>
      <c r="B120" s="42"/>
      <c r="C120" s="38"/>
      <c r="K120" s="181" t="s">
        <v>206</v>
      </c>
      <c r="L120" s="181"/>
    </row>
    <row r="121" spans="1:12" s="36" customFormat="1" ht="12.75">
      <c r="A121" s="38"/>
      <c r="B121" s="42"/>
      <c r="C121" s="38"/>
      <c r="K121" s="181"/>
      <c r="L121" s="181"/>
    </row>
    <row r="122" spans="1:12" s="36" customFormat="1" ht="12.75">
      <c r="A122" s="43"/>
      <c r="B122" s="42"/>
      <c r="C122" s="38"/>
      <c r="K122" s="178" t="s">
        <v>310</v>
      </c>
      <c r="L122" s="181" t="s">
        <v>440</v>
      </c>
    </row>
    <row r="123" spans="1:12" s="36" customFormat="1" ht="12.75">
      <c r="A123" s="43"/>
      <c r="B123" s="42"/>
      <c r="C123" s="38"/>
      <c r="K123" s="181" t="s">
        <v>315</v>
      </c>
      <c r="L123" s="181"/>
    </row>
    <row r="124" spans="1:12" s="36" customFormat="1" ht="12.75">
      <c r="A124" s="38"/>
      <c r="B124" s="42"/>
      <c r="C124" s="38"/>
      <c r="K124" s="181" t="s">
        <v>206</v>
      </c>
      <c r="L124" s="181"/>
    </row>
    <row r="125" spans="1:12" s="36" customFormat="1" ht="12.75">
      <c r="A125" s="39"/>
      <c r="B125" s="42"/>
      <c r="C125" s="38"/>
      <c r="K125" s="181"/>
      <c r="L125" s="181"/>
    </row>
    <row r="126" spans="1:12" s="36" customFormat="1" ht="12.75">
      <c r="A126" s="38"/>
      <c r="B126" s="42"/>
      <c r="C126" s="38"/>
      <c r="K126" s="178" t="s">
        <v>311</v>
      </c>
      <c r="L126" s="181" t="s">
        <v>441</v>
      </c>
    </row>
    <row r="127" spans="1:12" s="36" customFormat="1" ht="12.75">
      <c r="A127" s="38"/>
      <c r="B127" s="42"/>
      <c r="C127" s="38"/>
      <c r="K127" s="181" t="s">
        <v>315</v>
      </c>
      <c r="L127" s="181"/>
    </row>
    <row r="128" spans="1:12" s="36" customFormat="1" ht="12.75">
      <c r="A128" s="38"/>
      <c r="B128" s="42"/>
      <c r="C128" s="38"/>
      <c r="K128" s="181" t="s">
        <v>206</v>
      </c>
      <c r="L128" s="181"/>
    </row>
    <row r="129" spans="1:3" s="36" customFormat="1" ht="12.75">
      <c r="A129" s="38"/>
      <c r="B129" s="42"/>
      <c r="C129" s="38"/>
    </row>
    <row r="130" spans="1:3" s="36" customFormat="1" ht="12.75">
      <c r="A130" s="38"/>
      <c r="B130" s="42"/>
      <c r="C130" s="38"/>
    </row>
    <row r="131" spans="1:3" s="36" customFormat="1" ht="12.75">
      <c r="A131" s="38"/>
      <c r="B131" s="42"/>
      <c r="C131" s="38"/>
    </row>
    <row r="132" spans="1:3" s="36" customFormat="1" ht="12.75">
      <c r="A132" s="38"/>
      <c r="B132" s="42"/>
      <c r="C132" s="38"/>
    </row>
    <row r="133" spans="1:3" s="36" customFormat="1" ht="12.75">
      <c r="A133" s="38"/>
      <c r="B133" s="42"/>
      <c r="C133" s="38"/>
    </row>
    <row r="134" spans="1:3" s="36" customFormat="1" ht="12.75">
      <c r="A134" s="38"/>
      <c r="B134" s="42"/>
      <c r="C134" s="38"/>
    </row>
    <row r="135" spans="1:3" s="36" customFormat="1" ht="12.75">
      <c r="A135" s="38"/>
      <c r="B135" s="42"/>
      <c r="C135" s="38"/>
    </row>
    <row r="136" spans="1:3" s="36" customFormat="1" ht="12.75">
      <c r="A136" s="38"/>
      <c r="B136" s="42"/>
      <c r="C136" s="38"/>
    </row>
    <row r="137" spans="1:3" s="36" customFormat="1" ht="12.75">
      <c r="A137" s="38"/>
      <c r="B137" s="42"/>
      <c r="C137" s="38"/>
    </row>
    <row r="138" spans="1:3" s="36" customFormat="1" ht="12.75">
      <c r="A138" s="38"/>
      <c r="B138" s="42"/>
      <c r="C138" s="38"/>
    </row>
    <row r="139" spans="1:3" s="36" customFormat="1" ht="12.75">
      <c r="A139" s="38"/>
      <c r="B139" s="42"/>
      <c r="C139" s="38"/>
    </row>
    <row r="140" spans="1:3" s="36" customFormat="1" ht="12.75">
      <c r="A140" s="38"/>
      <c r="B140" s="42"/>
      <c r="C140" s="38"/>
    </row>
    <row r="141" spans="1:3" s="36" customFormat="1" ht="12.75">
      <c r="A141" s="38"/>
      <c r="B141" s="42"/>
      <c r="C141" s="38"/>
    </row>
    <row r="142" spans="1:3" s="36" customFormat="1" ht="12.75">
      <c r="A142" s="39"/>
      <c r="B142" s="42"/>
      <c r="C142" s="38"/>
    </row>
    <row r="143" spans="1:3" s="36" customFormat="1" ht="12.75">
      <c r="A143" s="38"/>
      <c r="B143" s="42"/>
      <c r="C143" s="38"/>
    </row>
    <row r="144" spans="1:3" s="36" customFormat="1" ht="12.75">
      <c r="A144" s="38"/>
      <c r="B144" s="42"/>
      <c r="C144" s="38"/>
    </row>
    <row r="145" spans="1:3" s="36" customFormat="1" ht="12.75">
      <c r="A145" s="38"/>
      <c r="B145" s="42"/>
      <c r="C145" s="38"/>
    </row>
    <row r="146" spans="1:3" s="36" customFormat="1" ht="12.75">
      <c r="A146" s="38"/>
      <c r="B146" s="42"/>
      <c r="C146" s="38"/>
    </row>
    <row r="147" spans="1:3" s="36" customFormat="1" ht="12.75">
      <c r="A147" s="38"/>
      <c r="B147" s="42"/>
      <c r="C147" s="38"/>
    </row>
    <row r="148" spans="1:3" s="36" customFormat="1" ht="12.75">
      <c r="A148" s="38"/>
      <c r="B148" s="42"/>
      <c r="C148" s="38"/>
    </row>
    <row r="149" spans="1:3" s="36" customFormat="1" ht="12.75">
      <c r="A149" s="37"/>
      <c r="B149" s="42"/>
      <c r="C149" s="38"/>
    </row>
    <row r="150" spans="1:3" s="36" customFormat="1" ht="12.75">
      <c r="A150" s="44"/>
      <c r="B150" s="42"/>
      <c r="C150" s="38"/>
    </row>
    <row r="151" spans="1:3" s="36" customFormat="1" ht="12.75">
      <c r="A151" s="44"/>
      <c r="B151" s="42"/>
      <c r="C151" s="38"/>
    </row>
    <row r="152" spans="1:3" s="36" customFormat="1" ht="12.75">
      <c r="A152" s="44"/>
      <c r="B152" s="42"/>
      <c r="C152" s="38"/>
    </row>
    <row r="153" spans="1:3" s="36" customFormat="1" ht="12.75">
      <c r="A153" s="38"/>
      <c r="B153" s="42"/>
      <c r="C153" s="38"/>
    </row>
    <row r="154" spans="1:3" s="36" customFormat="1" ht="12.75">
      <c r="A154" s="39"/>
      <c r="B154" s="42"/>
      <c r="C154" s="38"/>
    </row>
    <row r="155" spans="1:3" s="36" customFormat="1" ht="12.75">
      <c r="A155" s="44"/>
      <c r="B155" s="42"/>
      <c r="C155" s="38"/>
    </row>
    <row r="156" spans="1:3" s="36" customFormat="1">
      <c r="A156" s="44"/>
      <c r="B156" s="45"/>
      <c r="C156" s="38"/>
    </row>
    <row r="157" spans="1:3" s="36" customFormat="1" ht="12.75">
      <c r="A157" s="44"/>
      <c r="B157" s="42"/>
      <c r="C157" s="38"/>
    </row>
    <row r="158" spans="1:3" s="36" customFormat="1" ht="12.75">
      <c r="A158" s="38"/>
      <c r="B158" s="42"/>
      <c r="C158" s="38"/>
    </row>
    <row r="159" spans="1:3" s="36" customFormat="1" ht="12.75">
      <c r="A159" s="38"/>
      <c r="B159" s="42"/>
      <c r="C159" s="38"/>
    </row>
    <row r="160" spans="1:3" s="36" customFormat="1" ht="12.75">
      <c r="A160" s="38"/>
      <c r="B160" s="42"/>
      <c r="C160" s="38"/>
    </row>
    <row r="161" spans="1:3" s="36" customFormat="1" ht="12.75">
      <c r="A161" s="38"/>
      <c r="B161" s="42"/>
      <c r="C161" s="38"/>
    </row>
    <row r="162" spans="1:3" s="36" customFormat="1" ht="12.75">
      <c r="A162" s="38"/>
      <c r="B162" s="42"/>
      <c r="C162" s="38"/>
    </row>
    <row r="163" spans="1:3" s="36" customFormat="1" ht="12.75">
      <c r="A163" s="38"/>
      <c r="B163" s="42"/>
      <c r="C163" s="38"/>
    </row>
    <row r="164" spans="1:3" s="36" customFormat="1" ht="12.75">
      <c r="A164" s="38"/>
      <c r="B164" s="42"/>
      <c r="C164" s="38"/>
    </row>
    <row r="165" spans="1:3" s="36" customFormat="1" ht="12.75">
      <c r="A165" s="38"/>
      <c r="B165" s="42"/>
      <c r="C165" s="38"/>
    </row>
    <row r="166" spans="1:3" s="36" customFormat="1" ht="12.75">
      <c r="A166" s="38"/>
      <c r="B166" s="42"/>
      <c r="C166" s="38"/>
    </row>
    <row r="167" spans="1:3" s="36" customFormat="1" ht="12.75">
      <c r="A167" s="38"/>
      <c r="B167" s="42"/>
      <c r="C167" s="38"/>
    </row>
    <row r="168" spans="1:3" s="36" customFormat="1" ht="12.75">
      <c r="A168" s="38"/>
      <c r="B168" s="42"/>
      <c r="C168" s="38"/>
    </row>
    <row r="169" spans="1:3" s="36" customFormat="1" ht="12.75">
      <c r="A169" s="38"/>
      <c r="B169" s="42"/>
      <c r="C169" s="38"/>
    </row>
    <row r="170" spans="1:3" s="36" customFormat="1" ht="12.75">
      <c r="A170" s="38"/>
      <c r="B170" s="42"/>
      <c r="C170" s="38"/>
    </row>
    <row r="171" spans="1:3" s="36" customFormat="1" ht="12.75">
      <c r="A171" s="38"/>
      <c r="B171" s="42"/>
      <c r="C171" s="38"/>
    </row>
    <row r="172" spans="1:3" s="36" customFormat="1" ht="12.75">
      <c r="A172" s="38"/>
      <c r="B172" s="42"/>
      <c r="C172" s="38"/>
    </row>
    <row r="173" spans="1:3" s="36" customFormat="1" ht="12.75">
      <c r="A173" s="38"/>
      <c r="B173" s="42"/>
      <c r="C173" s="38"/>
    </row>
    <row r="174" spans="1:3" s="36" customFormat="1" ht="12.75">
      <c r="A174" s="38"/>
      <c r="B174" s="42"/>
      <c r="C174" s="38"/>
    </row>
    <row r="175" spans="1:3" s="36" customFormat="1" ht="12.75">
      <c r="A175" s="38"/>
      <c r="B175" s="42"/>
      <c r="C175" s="38"/>
    </row>
    <row r="176" spans="1:3" s="36" customFormat="1" ht="12.75">
      <c r="A176" s="38"/>
      <c r="B176" s="42"/>
      <c r="C176" s="38"/>
    </row>
    <row r="177" spans="1:3" s="36" customFormat="1" ht="12.75">
      <c r="A177" s="38"/>
      <c r="B177" s="42"/>
      <c r="C177" s="38"/>
    </row>
    <row r="178" spans="1:3" s="36" customFormat="1" ht="12.75">
      <c r="A178" s="38"/>
      <c r="B178" s="42"/>
      <c r="C178" s="38"/>
    </row>
    <row r="179" spans="1:3" s="36" customFormat="1" ht="12.75">
      <c r="A179" s="38"/>
      <c r="B179" s="42"/>
      <c r="C179" s="38"/>
    </row>
    <row r="180" spans="1:3" s="36" customFormat="1" ht="12.75">
      <c r="A180" s="38"/>
      <c r="B180" s="42"/>
      <c r="C180" s="38"/>
    </row>
    <row r="181" spans="1:3" s="36" customFormat="1" ht="12.75">
      <c r="A181" s="38"/>
      <c r="B181" s="42"/>
      <c r="C181" s="38"/>
    </row>
    <row r="182" spans="1:3" s="36" customFormat="1" ht="12.75">
      <c r="A182" s="38"/>
      <c r="B182" s="42"/>
      <c r="C182" s="38"/>
    </row>
    <row r="183" spans="1:3" s="36" customFormat="1" ht="12.75">
      <c r="A183" s="38"/>
      <c r="B183" s="42"/>
      <c r="C183" s="38"/>
    </row>
    <row r="184" spans="1:3" s="36" customFormat="1" ht="12.75">
      <c r="A184" s="38"/>
      <c r="B184" s="42"/>
      <c r="C184" s="38"/>
    </row>
    <row r="185" spans="1:3" s="36" customFormat="1" ht="12.75">
      <c r="A185" s="38"/>
      <c r="B185" s="42"/>
      <c r="C185" s="38"/>
    </row>
    <row r="186" spans="1:3" s="36" customFormat="1" ht="12.75">
      <c r="A186" s="38"/>
      <c r="B186" s="42"/>
      <c r="C186" s="38"/>
    </row>
    <row r="187" spans="1:3" s="36" customFormat="1" ht="12.75">
      <c r="A187" s="38"/>
      <c r="B187" s="42"/>
      <c r="C187" s="38"/>
    </row>
    <row r="188" spans="1:3" s="36" customFormat="1" ht="12.75">
      <c r="A188" s="38"/>
      <c r="B188" s="42"/>
      <c r="C188" s="38"/>
    </row>
    <row r="189" spans="1:3" s="36" customFormat="1" ht="12.75">
      <c r="A189" s="38"/>
      <c r="B189" s="42"/>
      <c r="C189" s="38"/>
    </row>
    <row r="190" spans="1:3" s="36" customFormat="1" ht="12.75">
      <c r="A190" s="38"/>
      <c r="B190" s="42"/>
      <c r="C190" s="38"/>
    </row>
    <row r="191" spans="1:3" s="36" customFormat="1" ht="12.75">
      <c r="A191" s="38"/>
      <c r="B191" s="42"/>
      <c r="C191" s="38"/>
    </row>
    <row r="192" spans="1:3" s="36" customFormat="1" ht="12.75">
      <c r="A192" s="38"/>
      <c r="B192" s="42"/>
      <c r="C192" s="38"/>
    </row>
    <row r="193" spans="1:3" s="36" customFormat="1" ht="12.75">
      <c r="A193" s="38"/>
      <c r="B193" s="42"/>
      <c r="C193" s="38"/>
    </row>
    <row r="194" spans="1:3" s="36" customFormat="1" ht="12.75">
      <c r="A194" s="38"/>
      <c r="B194" s="42"/>
      <c r="C194" s="38"/>
    </row>
    <row r="195" spans="1:3" s="36" customFormat="1" ht="12.75">
      <c r="A195" s="38"/>
      <c r="B195" s="42"/>
      <c r="C195" s="38"/>
    </row>
    <row r="196" spans="1:3" s="36" customFormat="1" ht="12.75">
      <c r="A196" s="38"/>
      <c r="B196" s="42"/>
      <c r="C196" s="38"/>
    </row>
    <row r="197" spans="1:3" s="36" customFormat="1" ht="12.75">
      <c r="A197" s="38"/>
      <c r="B197" s="42"/>
      <c r="C197" s="38"/>
    </row>
    <row r="198" spans="1:3" s="36" customFormat="1" ht="12.75">
      <c r="A198" s="38"/>
      <c r="B198" s="42"/>
      <c r="C198" s="38"/>
    </row>
    <row r="199" spans="1:3" s="36" customFormat="1" ht="12.75">
      <c r="A199" s="38"/>
      <c r="B199" s="42"/>
      <c r="C199" s="38"/>
    </row>
    <row r="200" spans="1:3" s="36" customFormat="1" ht="12.75">
      <c r="A200" s="38"/>
      <c r="B200" s="42"/>
      <c r="C200" s="38"/>
    </row>
    <row r="201" spans="1:3" s="36" customFormat="1" ht="12.75">
      <c r="A201" s="38"/>
      <c r="B201" s="42"/>
      <c r="C201" s="38"/>
    </row>
    <row r="202" spans="1:3" s="36" customFormat="1" ht="12.75">
      <c r="A202" s="38"/>
      <c r="B202" s="42"/>
      <c r="C202" s="38"/>
    </row>
    <row r="203" spans="1:3" s="36" customFormat="1" ht="12.75">
      <c r="A203" s="38"/>
      <c r="B203" s="42"/>
      <c r="C203" s="38"/>
    </row>
    <row r="204" spans="1:3" s="36" customFormat="1" ht="12.75">
      <c r="A204" s="38"/>
      <c r="B204" s="42"/>
      <c r="C204" s="38"/>
    </row>
    <row r="205" spans="1:3" s="36" customFormat="1" ht="12.75">
      <c r="A205" s="38"/>
      <c r="B205" s="42"/>
      <c r="C205" s="38"/>
    </row>
    <row r="206" spans="1:3" s="36" customFormat="1" ht="12.75">
      <c r="A206" s="38"/>
      <c r="B206" s="42"/>
      <c r="C206" s="38"/>
    </row>
    <row r="207" spans="1:3" s="36" customFormat="1" ht="12.75">
      <c r="A207" s="38"/>
      <c r="B207" s="42"/>
      <c r="C207" s="38"/>
    </row>
    <row r="208" spans="1:3" s="36" customFormat="1" ht="12.75">
      <c r="A208" s="38"/>
      <c r="B208" s="42"/>
      <c r="C208" s="38"/>
    </row>
    <row r="209" spans="1:3" s="36" customFormat="1" ht="12.75">
      <c r="A209" s="38"/>
      <c r="B209" s="42"/>
      <c r="C209" s="38"/>
    </row>
    <row r="210" spans="1:3" s="36" customFormat="1" ht="12.75">
      <c r="A210" s="38"/>
      <c r="B210" s="42"/>
      <c r="C210" s="38"/>
    </row>
    <row r="211" spans="1:3" s="36" customFormat="1" ht="12.75">
      <c r="A211" s="38"/>
      <c r="B211" s="42"/>
      <c r="C211" s="38"/>
    </row>
    <row r="212" spans="1:3" s="36" customFormat="1" ht="12.75">
      <c r="A212" s="38"/>
      <c r="B212" s="42"/>
      <c r="C212" s="38"/>
    </row>
    <row r="213" spans="1:3" s="36" customFormat="1" ht="12.75">
      <c r="A213" s="38"/>
      <c r="B213" s="42"/>
      <c r="C213" s="38"/>
    </row>
    <row r="214" spans="1:3" s="36" customFormat="1" ht="12.75">
      <c r="A214" s="38"/>
      <c r="B214" s="42"/>
      <c r="C214" s="38"/>
    </row>
    <row r="215" spans="1:3" s="36" customFormat="1" ht="12.75">
      <c r="A215" s="38"/>
      <c r="B215" s="42"/>
      <c r="C215" s="38"/>
    </row>
    <row r="216" spans="1:3" s="36" customFormat="1" ht="12.75">
      <c r="A216" s="38"/>
      <c r="B216" s="42"/>
      <c r="C216" s="38"/>
    </row>
    <row r="217" spans="1:3" s="36" customFormat="1" ht="12.75">
      <c r="A217" s="38"/>
      <c r="B217" s="42"/>
      <c r="C217" s="38"/>
    </row>
    <row r="218" spans="1:3" s="36" customFormat="1" ht="12.75">
      <c r="A218" s="38"/>
      <c r="B218" s="42"/>
      <c r="C218" s="38"/>
    </row>
    <row r="219" spans="1:3" s="36" customFormat="1" ht="12.75">
      <c r="A219" s="38"/>
      <c r="B219" s="42"/>
      <c r="C219" s="38"/>
    </row>
    <row r="220" spans="1:3" s="36" customFormat="1" ht="12.75">
      <c r="A220" s="38"/>
      <c r="B220" s="42"/>
      <c r="C220" s="38"/>
    </row>
    <row r="221" spans="1:3" s="36" customFormat="1" ht="12.75">
      <c r="A221" s="38"/>
      <c r="B221" s="42"/>
      <c r="C221" s="38"/>
    </row>
    <row r="222" spans="1:3" s="36" customFormat="1" ht="12.75">
      <c r="A222" s="38"/>
      <c r="B222" s="42"/>
      <c r="C222" s="38"/>
    </row>
    <row r="223" spans="1:3" s="36" customFormat="1" ht="12.75">
      <c r="A223" s="38"/>
      <c r="B223" s="42"/>
      <c r="C223" s="38"/>
    </row>
    <row r="224" spans="1:3" s="36" customFormat="1" ht="12.75">
      <c r="A224" s="38"/>
      <c r="B224" s="42"/>
      <c r="C224" s="38"/>
    </row>
    <row r="225" spans="1:3" s="36" customFormat="1" ht="12.75">
      <c r="A225" s="38"/>
      <c r="B225" s="42"/>
      <c r="C225" s="38"/>
    </row>
    <row r="226" spans="1:3" s="36" customFormat="1" ht="12.75">
      <c r="A226" s="38"/>
      <c r="B226" s="42"/>
      <c r="C226" s="38"/>
    </row>
    <row r="227" spans="1:3" s="36" customFormat="1" ht="12.75">
      <c r="A227" s="38"/>
      <c r="B227" s="42"/>
      <c r="C227" s="38"/>
    </row>
    <row r="228" spans="1:3" s="36" customFormat="1" ht="12.75">
      <c r="A228" s="38"/>
      <c r="B228" s="42"/>
      <c r="C228" s="38"/>
    </row>
    <row r="229" spans="1:3" s="36" customFormat="1" ht="12.75">
      <c r="A229" s="38"/>
      <c r="B229" s="42"/>
      <c r="C229" s="38"/>
    </row>
    <row r="230" spans="1:3" s="36" customFormat="1" ht="12.75">
      <c r="A230" s="38"/>
      <c r="B230" s="42"/>
      <c r="C230" s="38"/>
    </row>
    <row r="231" spans="1:3" s="36" customFormat="1" ht="12.75">
      <c r="A231" s="38"/>
      <c r="B231" s="42"/>
      <c r="C231" s="38"/>
    </row>
    <row r="232" spans="1:3" s="36" customFormat="1" ht="12.75">
      <c r="A232" s="38"/>
      <c r="B232" s="42"/>
      <c r="C232" s="38"/>
    </row>
    <row r="233" spans="1:3" s="36" customFormat="1" ht="12.75">
      <c r="A233" s="38"/>
      <c r="B233" s="42"/>
      <c r="C233" s="38"/>
    </row>
    <row r="234" spans="1:3" s="36" customFormat="1" ht="12.75">
      <c r="A234" s="38"/>
      <c r="B234" s="42"/>
      <c r="C234" s="38"/>
    </row>
    <row r="235" spans="1:3" s="36" customFormat="1" ht="12.75">
      <c r="A235" s="38"/>
      <c r="B235" s="42"/>
      <c r="C235" s="38"/>
    </row>
    <row r="236" spans="1:3" s="36" customFormat="1" ht="12.75">
      <c r="A236" s="38"/>
      <c r="B236" s="42"/>
      <c r="C236" s="38"/>
    </row>
    <row r="237" spans="1:3" s="36" customFormat="1" ht="12.75">
      <c r="A237" s="38"/>
      <c r="B237" s="42"/>
      <c r="C237" s="38"/>
    </row>
    <row r="238" spans="1:3" s="36" customFormat="1" ht="12.75">
      <c r="A238" s="38"/>
      <c r="B238" s="42"/>
      <c r="C238" s="38"/>
    </row>
    <row r="239" spans="1:3" s="36" customFormat="1" ht="12.75">
      <c r="A239" s="38"/>
      <c r="B239" s="42"/>
      <c r="C239" s="38"/>
    </row>
    <row r="240" spans="1:3" s="36" customFormat="1" ht="12.75">
      <c r="A240" s="38"/>
      <c r="B240" s="42"/>
      <c r="C240" s="38"/>
    </row>
    <row r="241" spans="1:3" s="36" customFormat="1" ht="12.75">
      <c r="A241" s="38"/>
      <c r="B241" s="42"/>
      <c r="C241" s="38"/>
    </row>
    <row r="242" spans="1:3" s="36" customFormat="1" ht="12.75">
      <c r="A242" s="38"/>
      <c r="B242" s="42"/>
      <c r="C242" s="38"/>
    </row>
    <row r="243" spans="1:3" s="36" customFormat="1" ht="12.75">
      <c r="A243" s="38"/>
      <c r="B243" s="42"/>
      <c r="C243" s="38"/>
    </row>
    <row r="244" spans="1:3" s="36" customFormat="1" ht="12.75">
      <c r="A244" s="38"/>
      <c r="B244" s="42"/>
      <c r="C244" s="38"/>
    </row>
    <row r="245" spans="1:3" s="36" customFormat="1" ht="12.75">
      <c r="A245" s="38"/>
      <c r="B245" s="42"/>
      <c r="C245" s="38"/>
    </row>
    <row r="246" spans="1:3" s="36" customFormat="1" ht="12.75">
      <c r="A246" s="38"/>
      <c r="B246" s="42"/>
      <c r="C246" s="38"/>
    </row>
    <row r="247" spans="1:3" s="36" customFormat="1" ht="12.75">
      <c r="A247" s="38"/>
      <c r="B247" s="42"/>
      <c r="C247" s="38"/>
    </row>
    <row r="248" spans="1:3" s="36" customFormat="1" ht="12.75">
      <c r="A248" s="38"/>
      <c r="B248" s="42"/>
      <c r="C248" s="38"/>
    </row>
    <row r="249" spans="1:3" s="36" customFormat="1" ht="12.75">
      <c r="A249" s="38"/>
      <c r="B249" s="42"/>
      <c r="C249" s="38"/>
    </row>
    <row r="250" spans="1:3" s="36" customFormat="1" ht="12.75">
      <c r="A250" s="38"/>
      <c r="B250" s="42"/>
      <c r="C250" s="38"/>
    </row>
    <row r="251" spans="1:3" s="36" customFormat="1" ht="12.75">
      <c r="A251" s="38"/>
      <c r="B251" s="42"/>
      <c r="C251" s="38"/>
    </row>
    <row r="252" spans="1:3" s="36" customFormat="1" ht="12.75">
      <c r="A252" s="38"/>
      <c r="B252" s="42"/>
      <c r="C252" s="38"/>
    </row>
    <row r="253" spans="1:3" s="36" customFormat="1" ht="12.75">
      <c r="A253" s="38"/>
      <c r="B253" s="42"/>
      <c r="C253" s="38"/>
    </row>
    <row r="254" spans="1:3" s="36" customFormat="1" ht="12.75">
      <c r="A254" s="38"/>
      <c r="B254" s="42"/>
      <c r="C254" s="38"/>
    </row>
    <row r="255" spans="1:3" s="36" customFormat="1" ht="12.75">
      <c r="A255" s="38"/>
      <c r="B255" s="42"/>
      <c r="C255" s="38"/>
    </row>
    <row r="256" spans="1:3" s="36" customFormat="1" ht="12.75">
      <c r="A256" s="38"/>
      <c r="B256" s="42"/>
      <c r="C256" s="38"/>
    </row>
    <row r="257" spans="1:3" s="36" customFormat="1" ht="12.75">
      <c r="A257" s="38"/>
      <c r="B257" s="42"/>
      <c r="C257" s="38"/>
    </row>
    <row r="258" spans="1:3" s="36" customFormat="1" ht="12.75">
      <c r="A258" s="38"/>
      <c r="B258" s="42"/>
      <c r="C258" s="38"/>
    </row>
    <row r="259" spans="1:3" s="36" customFormat="1" ht="12.75">
      <c r="A259" s="38"/>
      <c r="B259" s="42"/>
      <c r="C259" s="38"/>
    </row>
    <row r="260" spans="1:3" s="36" customFormat="1" ht="12.75">
      <c r="A260" s="38"/>
      <c r="B260" s="42"/>
      <c r="C260" s="38"/>
    </row>
    <row r="261" spans="1:3" s="36" customFormat="1" ht="12.75">
      <c r="A261" s="38"/>
      <c r="B261" s="42"/>
      <c r="C261" s="38"/>
    </row>
    <row r="262" spans="1:3" s="36" customFormat="1" ht="12.75">
      <c r="A262" s="38"/>
      <c r="B262" s="42"/>
      <c r="C262" s="38"/>
    </row>
    <row r="263" spans="1:3" s="36" customFormat="1" ht="12.75">
      <c r="A263" s="38"/>
      <c r="B263" s="42"/>
      <c r="C263" s="38"/>
    </row>
    <row r="264" spans="1:3" s="36" customFormat="1" ht="12.75">
      <c r="A264" s="38"/>
      <c r="B264" s="42"/>
      <c r="C264" s="38"/>
    </row>
    <row r="265" spans="1:3" s="36" customFormat="1" ht="12.75">
      <c r="A265" s="38"/>
      <c r="B265" s="42"/>
      <c r="C265" s="38"/>
    </row>
    <row r="266" spans="1:3" s="36" customFormat="1" ht="12.75">
      <c r="A266" s="38"/>
      <c r="B266" s="42"/>
      <c r="C266" s="38"/>
    </row>
    <row r="267" spans="1:3" s="36" customFormat="1" ht="12.75">
      <c r="A267" s="38"/>
      <c r="B267" s="42"/>
      <c r="C267" s="38"/>
    </row>
    <row r="268" spans="1:3" s="36" customFormat="1" ht="12.75">
      <c r="A268" s="38"/>
      <c r="B268" s="42"/>
      <c r="C268" s="38"/>
    </row>
    <row r="269" spans="1:3" s="36" customFormat="1" ht="12.75">
      <c r="A269" s="38"/>
      <c r="B269" s="42"/>
      <c r="C269" s="38"/>
    </row>
    <row r="270" spans="1:3" s="36" customFormat="1" ht="12.75">
      <c r="A270" s="38"/>
      <c r="B270" s="42"/>
      <c r="C270" s="38"/>
    </row>
    <row r="271" spans="1:3" s="36" customFormat="1" ht="12.75">
      <c r="A271" s="38"/>
      <c r="B271" s="42"/>
      <c r="C271" s="38"/>
    </row>
    <row r="272" spans="1:3" s="36" customFormat="1" ht="12.75">
      <c r="A272" s="38"/>
      <c r="B272" s="42"/>
      <c r="C272" s="38"/>
    </row>
    <row r="273" spans="1:3" s="36" customFormat="1" ht="12.75">
      <c r="A273" s="38"/>
      <c r="B273" s="42"/>
      <c r="C273" s="38"/>
    </row>
    <row r="274" spans="1:3" s="36" customFormat="1" ht="12.75">
      <c r="A274" s="38"/>
      <c r="B274" s="42"/>
      <c r="C274" s="38"/>
    </row>
    <row r="275" spans="1:3" s="36" customFormat="1" ht="12.75">
      <c r="A275" s="38"/>
      <c r="B275" s="42"/>
      <c r="C275" s="38"/>
    </row>
    <row r="276" spans="1:3" s="36" customFormat="1" ht="12.75">
      <c r="A276" s="38"/>
      <c r="B276" s="42"/>
      <c r="C276" s="38"/>
    </row>
    <row r="277" spans="1:3" s="36" customFormat="1" ht="12.75">
      <c r="A277" s="38"/>
      <c r="B277" s="42"/>
      <c r="C277" s="38"/>
    </row>
    <row r="278" spans="1:3" s="36" customFormat="1" ht="12.75">
      <c r="A278" s="38"/>
      <c r="B278" s="42"/>
      <c r="C278" s="38"/>
    </row>
    <row r="279" spans="1:3" s="36" customFormat="1" ht="12.75">
      <c r="A279" s="38"/>
      <c r="B279" s="42"/>
      <c r="C279" s="38"/>
    </row>
    <row r="280" spans="1:3" s="36" customFormat="1" ht="12.75">
      <c r="A280" s="38"/>
      <c r="B280" s="42"/>
      <c r="C280" s="38"/>
    </row>
    <row r="281" spans="1:3" s="36" customFormat="1" ht="12.75">
      <c r="A281" s="38"/>
      <c r="B281" s="42"/>
      <c r="C281" s="38"/>
    </row>
    <row r="282" spans="1:3" s="36" customFormat="1" ht="12.75">
      <c r="A282" s="38"/>
      <c r="B282" s="42"/>
      <c r="C282" s="38"/>
    </row>
    <row r="283" spans="1:3" s="36" customFormat="1" ht="12.75">
      <c r="A283" s="38"/>
      <c r="B283" s="42"/>
      <c r="C283" s="38"/>
    </row>
    <row r="284" spans="1:3" s="36" customFormat="1" ht="12.75">
      <c r="A284" s="38"/>
      <c r="B284" s="42"/>
      <c r="C284" s="38"/>
    </row>
    <row r="285" spans="1:3" s="36" customFormat="1" ht="12.75">
      <c r="A285" s="38"/>
      <c r="B285" s="42"/>
      <c r="C285" s="38"/>
    </row>
    <row r="286" spans="1:3" s="36" customFormat="1" ht="12.75">
      <c r="A286" s="38"/>
      <c r="B286" s="42"/>
      <c r="C286" s="38"/>
    </row>
    <row r="287" spans="1:3" s="36" customFormat="1" ht="12.75">
      <c r="A287" s="38"/>
      <c r="B287" s="42"/>
      <c r="C287" s="38"/>
    </row>
    <row r="288" spans="1:3" s="36" customFormat="1" ht="12.75">
      <c r="A288" s="38"/>
      <c r="B288" s="42"/>
      <c r="C288" s="38"/>
    </row>
    <row r="289" spans="1:3" s="36" customFormat="1" ht="12.75">
      <c r="A289" s="38"/>
      <c r="B289" s="42"/>
      <c r="C289" s="38"/>
    </row>
    <row r="290" spans="1:3" s="36" customFormat="1" ht="12.75">
      <c r="A290" s="38"/>
      <c r="B290" s="42"/>
      <c r="C290" s="38"/>
    </row>
    <row r="291" spans="1:3" s="36" customFormat="1" ht="12.75">
      <c r="A291" s="38"/>
      <c r="B291" s="42"/>
      <c r="C291" s="38"/>
    </row>
    <row r="292" spans="1:3" s="36" customFormat="1" ht="12.75">
      <c r="A292" s="38"/>
      <c r="B292" s="42"/>
      <c r="C292" s="38"/>
    </row>
    <row r="293" spans="1:3" s="36" customFormat="1" ht="12.75">
      <c r="A293" s="38"/>
      <c r="B293" s="42"/>
      <c r="C293" s="38"/>
    </row>
    <row r="294" spans="1:3" s="36" customFormat="1" ht="12.75">
      <c r="A294" s="38"/>
      <c r="B294" s="42"/>
      <c r="C294" s="38"/>
    </row>
    <row r="295" spans="1:3" s="36" customFormat="1" ht="12.75">
      <c r="A295" s="38"/>
      <c r="B295" s="42"/>
      <c r="C295" s="38"/>
    </row>
    <row r="296" spans="1:3" s="36" customFormat="1" ht="12.75">
      <c r="A296" s="38"/>
      <c r="B296" s="42"/>
      <c r="C296" s="38"/>
    </row>
    <row r="297" spans="1:3" s="36" customFormat="1" ht="12.75">
      <c r="A297" s="38"/>
      <c r="B297" s="42"/>
      <c r="C297" s="38"/>
    </row>
    <row r="298" spans="1:3" s="36" customFormat="1" ht="12.75">
      <c r="A298" s="38"/>
      <c r="B298" s="42"/>
      <c r="C298" s="38"/>
    </row>
    <row r="299" spans="1:3" s="36" customFormat="1" ht="12.75">
      <c r="A299" s="38"/>
      <c r="B299" s="42"/>
      <c r="C299" s="38"/>
    </row>
    <row r="300" spans="1:3" s="36" customFormat="1" ht="12.75">
      <c r="A300" s="38"/>
      <c r="B300" s="42"/>
      <c r="C300" s="38"/>
    </row>
    <row r="301" spans="1:3" s="36" customFormat="1" ht="12.75">
      <c r="A301" s="38"/>
      <c r="B301" s="42"/>
      <c r="C301" s="38"/>
    </row>
    <row r="302" spans="1:3" s="36" customFormat="1" ht="12.75">
      <c r="A302" s="38"/>
      <c r="B302" s="42"/>
      <c r="C302" s="38"/>
    </row>
    <row r="303" spans="1:3" s="36" customFormat="1" ht="12.75">
      <c r="A303" s="38"/>
      <c r="B303" s="42"/>
      <c r="C303" s="38"/>
    </row>
    <row r="304" spans="1:3" s="36" customFormat="1" ht="12.75">
      <c r="A304" s="38"/>
      <c r="B304" s="42"/>
      <c r="C304" s="38"/>
    </row>
    <row r="305" spans="1:3" s="36" customFormat="1" ht="12.75">
      <c r="A305" s="38"/>
      <c r="B305" s="42"/>
      <c r="C305" s="38"/>
    </row>
    <row r="306" spans="1:3" s="36" customFormat="1" ht="12.75">
      <c r="A306" s="38"/>
      <c r="B306" s="42"/>
      <c r="C306" s="38"/>
    </row>
    <row r="307" spans="1:3" s="36" customFormat="1" ht="12.75">
      <c r="A307" s="38"/>
      <c r="B307" s="42"/>
      <c r="C307" s="38"/>
    </row>
    <row r="308" spans="1:3" s="36" customFormat="1" ht="12.75">
      <c r="A308" s="38"/>
      <c r="B308" s="42"/>
      <c r="C308" s="38"/>
    </row>
    <row r="309" spans="1:3" s="36" customFormat="1" ht="12.75">
      <c r="A309" s="38"/>
      <c r="B309" s="42"/>
      <c r="C309" s="38"/>
    </row>
    <row r="310" spans="1:3" s="36" customFormat="1" ht="12.75">
      <c r="A310" s="38"/>
      <c r="B310" s="42"/>
      <c r="C310" s="38"/>
    </row>
    <row r="311" spans="1:3" s="36" customFormat="1" ht="12.75">
      <c r="A311" s="38"/>
      <c r="B311" s="42"/>
      <c r="C311" s="38"/>
    </row>
    <row r="312" spans="1:3" s="36" customFormat="1" ht="12.75">
      <c r="A312" s="38"/>
      <c r="B312" s="42"/>
      <c r="C312" s="38"/>
    </row>
    <row r="313" spans="1:3" s="36" customFormat="1" ht="12.75">
      <c r="A313" s="38"/>
      <c r="B313" s="42"/>
      <c r="C313" s="38"/>
    </row>
    <row r="314" spans="1:3" s="36" customFormat="1" ht="12.75">
      <c r="A314" s="38"/>
      <c r="B314" s="42"/>
      <c r="C314" s="38"/>
    </row>
    <row r="315" spans="1:3" s="36" customFormat="1" ht="12.75">
      <c r="A315" s="38"/>
      <c r="B315" s="42"/>
      <c r="C315" s="38"/>
    </row>
    <row r="316" spans="1:3" s="36" customFormat="1" ht="12.75">
      <c r="A316" s="38"/>
      <c r="B316" s="42"/>
      <c r="C316" s="38"/>
    </row>
    <row r="317" spans="1:3" s="36" customFormat="1" ht="12.75">
      <c r="A317" s="38"/>
      <c r="B317" s="42"/>
      <c r="C317" s="38"/>
    </row>
    <row r="318" spans="1:3" s="36" customFormat="1" ht="12.75">
      <c r="A318" s="38"/>
      <c r="B318" s="42"/>
      <c r="C318" s="38"/>
    </row>
    <row r="319" spans="1:3" s="36" customFormat="1" ht="12.75">
      <c r="A319" s="38"/>
      <c r="B319" s="42"/>
      <c r="C319" s="38"/>
    </row>
    <row r="320" spans="1:3" s="36" customFormat="1" ht="12.75">
      <c r="A320" s="38"/>
      <c r="B320" s="42"/>
      <c r="C320" s="38"/>
    </row>
    <row r="321" spans="1:3" s="36" customFormat="1" ht="12.75">
      <c r="A321" s="38"/>
      <c r="B321" s="42"/>
      <c r="C321" s="38"/>
    </row>
    <row r="322" spans="1:3" s="36" customFormat="1" ht="12.75">
      <c r="A322" s="38"/>
      <c r="B322" s="42"/>
      <c r="C322" s="38"/>
    </row>
    <row r="323" spans="1:3" s="36" customFormat="1" ht="12.75">
      <c r="A323" s="38"/>
      <c r="B323" s="42"/>
      <c r="C323" s="38"/>
    </row>
    <row r="324" spans="1:3" s="36" customFormat="1" ht="12.75">
      <c r="A324" s="38"/>
      <c r="B324" s="42"/>
      <c r="C324" s="38"/>
    </row>
    <row r="325" spans="1:3" s="36" customFormat="1" ht="12.75">
      <c r="A325" s="38"/>
      <c r="B325" s="42"/>
      <c r="C325" s="38"/>
    </row>
    <row r="326" spans="1:3" s="36" customFormat="1" ht="12.75">
      <c r="A326" s="38"/>
      <c r="B326" s="42"/>
      <c r="C326" s="38"/>
    </row>
    <row r="327" spans="1:3" s="36" customFormat="1" ht="12.75">
      <c r="A327" s="38"/>
      <c r="B327" s="42"/>
      <c r="C327" s="38"/>
    </row>
    <row r="328" spans="1:3" s="36" customFormat="1" ht="12.75">
      <c r="A328" s="38"/>
      <c r="B328" s="42"/>
      <c r="C328" s="38"/>
    </row>
    <row r="329" spans="1:3" s="36" customFormat="1" ht="12.75">
      <c r="A329" s="38"/>
      <c r="B329" s="42"/>
      <c r="C329" s="38"/>
    </row>
    <row r="330" spans="1:3" s="36" customFormat="1" ht="12.75">
      <c r="A330" s="38"/>
      <c r="B330" s="42"/>
      <c r="C330" s="38"/>
    </row>
    <row r="331" spans="1:3" s="36" customFormat="1" ht="12.75">
      <c r="A331" s="38"/>
      <c r="B331" s="42"/>
      <c r="C331" s="38"/>
    </row>
    <row r="332" spans="1:3" s="36" customFormat="1" ht="12.75">
      <c r="A332" s="38"/>
      <c r="B332" s="42"/>
      <c r="C332" s="38"/>
    </row>
    <row r="333" spans="1:3" s="36" customFormat="1" ht="12.75">
      <c r="A333" s="38"/>
      <c r="B333" s="42"/>
      <c r="C333" s="38"/>
    </row>
    <row r="334" spans="1:3" s="36" customFormat="1" ht="12.75">
      <c r="A334" s="38"/>
      <c r="B334" s="42"/>
      <c r="C334" s="38"/>
    </row>
    <row r="335" spans="1:3" s="36" customFormat="1" ht="12.75">
      <c r="A335" s="38"/>
      <c r="B335" s="42"/>
      <c r="C335" s="38"/>
    </row>
    <row r="336" spans="1:3" s="36" customFormat="1" ht="12.75">
      <c r="A336" s="38"/>
      <c r="B336" s="42"/>
      <c r="C336" s="38"/>
    </row>
    <row r="337" spans="1:3" s="36" customFormat="1" ht="12.75">
      <c r="A337" s="38"/>
      <c r="B337" s="42"/>
      <c r="C337" s="38"/>
    </row>
    <row r="338" spans="1:3" s="36" customFormat="1" ht="12.75">
      <c r="A338" s="38"/>
      <c r="B338" s="42"/>
      <c r="C338" s="38"/>
    </row>
    <row r="339" spans="1:3" s="36" customFormat="1" ht="12.75">
      <c r="A339" s="38"/>
      <c r="B339" s="42"/>
      <c r="C339" s="38"/>
    </row>
    <row r="340" spans="1:3" s="36" customFormat="1" ht="12.75">
      <c r="A340" s="38"/>
      <c r="B340" s="42"/>
      <c r="C340" s="38"/>
    </row>
    <row r="341" spans="1:3" s="36" customFormat="1" ht="12.75">
      <c r="A341" s="38"/>
      <c r="B341" s="42"/>
      <c r="C341" s="38"/>
    </row>
    <row r="342" spans="1:3" s="36" customFormat="1" ht="12.75">
      <c r="A342" s="38"/>
      <c r="B342" s="42"/>
      <c r="C342" s="38"/>
    </row>
    <row r="343" spans="1:3" s="36" customFormat="1" ht="12.75">
      <c r="A343" s="38"/>
      <c r="B343" s="42"/>
      <c r="C343" s="38"/>
    </row>
    <row r="344" spans="1:3" s="36" customFormat="1" ht="12.75">
      <c r="A344" s="38"/>
      <c r="B344" s="42"/>
      <c r="C344" s="38"/>
    </row>
    <row r="345" spans="1:3" s="36" customFormat="1" ht="12.75">
      <c r="A345" s="38"/>
      <c r="B345" s="42"/>
      <c r="C345" s="38"/>
    </row>
    <row r="346" spans="1:3" s="36" customFormat="1" ht="12.75">
      <c r="A346" s="38"/>
      <c r="B346" s="42"/>
      <c r="C346" s="38"/>
    </row>
    <row r="347" spans="1:3" s="36" customFormat="1" ht="12.75">
      <c r="A347" s="38"/>
      <c r="B347" s="42"/>
      <c r="C347" s="38"/>
    </row>
    <row r="348" spans="1:3" s="36" customFormat="1" ht="12.75">
      <c r="A348" s="38"/>
      <c r="B348" s="42"/>
      <c r="C348" s="38"/>
    </row>
    <row r="349" spans="1:3" s="36" customFormat="1" ht="12.75">
      <c r="A349" s="38"/>
      <c r="B349" s="42"/>
      <c r="C349" s="38"/>
    </row>
    <row r="350" spans="1:3" s="36" customFormat="1" ht="12.75">
      <c r="A350" s="38"/>
      <c r="B350" s="42"/>
      <c r="C350" s="38"/>
    </row>
    <row r="351" spans="1:3" s="36" customFormat="1" ht="12.75">
      <c r="A351" s="38"/>
      <c r="B351" s="42"/>
      <c r="C351" s="38"/>
    </row>
    <row r="352" spans="1:3" s="36" customFormat="1" ht="12.75">
      <c r="A352" s="38"/>
      <c r="B352" s="42"/>
      <c r="C352" s="38"/>
    </row>
    <row r="353" spans="1:3" s="36" customFormat="1" ht="12.75">
      <c r="A353" s="38"/>
      <c r="B353" s="42"/>
      <c r="C353" s="38"/>
    </row>
    <row r="354" spans="1:3" s="36" customFormat="1" ht="12.75">
      <c r="A354" s="38"/>
      <c r="B354" s="42"/>
      <c r="C354" s="38"/>
    </row>
    <row r="355" spans="1:3" s="36" customFormat="1" ht="12.75">
      <c r="A355" s="38"/>
      <c r="B355" s="42"/>
      <c r="C355" s="38"/>
    </row>
    <row r="356" spans="1:3" s="36" customFormat="1" ht="12.75">
      <c r="A356" s="38"/>
      <c r="B356" s="42"/>
      <c r="C356" s="38"/>
    </row>
    <row r="357" spans="1:3" s="36" customFormat="1" ht="12.75">
      <c r="A357" s="38"/>
      <c r="B357" s="42"/>
      <c r="C357" s="38"/>
    </row>
    <row r="358" spans="1:3" s="36" customFormat="1" ht="12.75">
      <c r="A358" s="38"/>
      <c r="B358" s="42"/>
      <c r="C358" s="38"/>
    </row>
    <row r="359" spans="1:3" s="36" customFormat="1" ht="12.75">
      <c r="A359" s="38"/>
      <c r="B359" s="42"/>
      <c r="C359" s="38"/>
    </row>
    <row r="360" spans="1:3" s="36" customFormat="1" ht="12.75">
      <c r="A360" s="38"/>
      <c r="B360" s="42"/>
      <c r="C360" s="38"/>
    </row>
    <row r="361" spans="1:3" s="36" customFormat="1" ht="12.75">
      <c r="A361" s="38"/>
      <c r="B361" s="42"/>
      <c r="C361" s="38"/>
    </row>
    <row r="362" spans="1:3" s="36" customFormat="1" ht="12.75">
      <c r="A362" s="38"/>
      <c r="B362" s="42"/>
      <c r="C362" s="38"/>
    </row>
    <row r="363" spans="1:3" s="36" customFormat="1" ht="12.75">
      <c r="A363" s="38"/>
      <c r="B363" s="42"/>
      <c r="C363" s="38"/>
    </row>
    <row r="364" spans="1:3" s="36" customFormat="1" ht="12.75">
      <c r="A364" s="38"/>
      <c r="B364" s="42"/>
      <c r="C364" s="38"/>
    </row>
    <row r="365" spans="1:3" s="36" customFormat="1" ht="12.75">
      <c r="A365" s="38"/>
      <c r="B365" s="42"/>
      <c r="C365" s="38"/>
    </row>
    <row r="366" spans="1:3" s="36" customFormat="1" ht="12.75">
      <c r="A366" s="38"/>
      <c r="B366" s="42"/>
      <c r="C366" s="38"/>
    </row>
    <row r="367" spans="1:3" s="36" customFormat="1" ht="12.75">
      <c r="A367" s="38"/>
      <c r="B367" s="42"/>
      <c r="C367" s="38"/>
    </row>
    <row r="368" spans="1:3" s="36" customFormat="1" ht="12.75">
      <c r="A368" s="38"/>
      <c r="B368" s="42"/>
      <c r="C368" s="38"/>
    </row>
    <row r="369" spans="1:3" s="36" customFormat="1" ht="12.75">
      <c r="A369" s="38"/>
      <c r="B369" s="42"/>
      <c r="C369" s="38"/>
    </row>
    <row r="370" spans="1:3" s="36" customFormat="1" ht="12.75">
      <c r="A370" s="38"/>
      <c r="B370" s="42"/>
      <c r="C370" s="38"/>
    </row>
    <row r="371" spans="1:3" s="36" customFormat="1" ht="12.75">
      <c r="A371" s="38"/>
      <c r="B371" s="42"/>
      <c r="C371" s="38"/>
    </row>
    <row r="372" spans="1:3" s="36" customFormat="1" ht="12.75">
      <c r="A372" s="38"/>
      <c r="B372" s="42"/>
      <c r="C372" s="38"/>
    </row>
    <row r="373" spans="1:3" s="36" customFormat="1" ht="12.75">
      <c r="A373" s="38"/>
      <c r="B373" s="42"/>
      <c r="C373" s="38"/>
    </row>
    <row r="374" spans="1:3" s="36" customFormat="1" ht="12.75">
      <c r="A374" s="38"/>
      <c r="B374" s="42"/>
      <c r="C374" s="38"/>
    </row>
    <row r="375" spans="1:3" s="36" customFormat="1" ht="12.75">
      <c r="A375" s="38"/>
      <c r="B375" s="42"/>
      <c r="C375" s="38"/>
    </row>
    <row r="376" spans="1:3" s="36" customFormat="1" ht="12.75">
      <c r="A376" s="38"/>
      <c r="B376" s="42"/>
      <c r="C376" s="38"/>
    </row>
    <row r="377" spans="1:3" s="36" customFormat="1" ht="12.75">
      <c r="A377" s="38"/>
      <c r="B377" s="42"/>
      <c r="C377" s="38"/>
    </row>
    <row r="378" spans="1:3" s="36" customFormat="1" ht="12.75">
      <c r="A378" s="38"/>
      <c r="B378" s="42"/>
      <c r="C378" s="38"/>
    </row>
    <row r="379" spans="1:3" s="36" customFormat="1" ht="12.75">
      <c r="A379" s="38"/>
      <c r="B379" s="42"/>
      <c r="C379" s="38"/>
    </row>
    <row r="380" spans="1:3" s="36" customFormat="1" ht="12.75">
      <c r="A380" s="38"/>
      <c r="B380" s="42"/>
      <c r="C380" s="38"/>
    </row>
    <row r="381" spans="1:3" s="36" customFormat="1" ht="12.75">
      <c r="A381" s="38"/>
      <c r="B381" s="42"/>
      <c r="C381" s="38"/>
    </row>
    <row r="382" spans="1:3" s="36" customFormat="1" ht="12.75">
      <c r="A382" s="38"/>
      <c r="B382" s="42"/>
      <c r="C382" s="38"/>
    </row>
    <row r="383" spans="1:3" s="36" customFormat="1" ht="12.75">
      <c r="A383" s="38"/>
      <c r="B383" s="42"/>
      <c r="C383" s="38"/>
    </row>
    <row r="384" spans="1:3" s="36" customFormat="1" ht="12.75">
      <c r="A384" s="38"/>
      <c r="B384" s="42"/>
      <c r="C384" s="38"/>
    </row>
    <row r="385" spans="1:3" s="36" customFormat="1" ht="12.75">
      <c r="A385" s="38"/>
      <c r="B385" s="42"/>
      <c r="C385" s="38"/>
    </row>
    <row r="386" spans="1:3" s="36" customFormat="1" ht="12.75">
      <c r="A386" s="38"/>
      <c r="B386" s="42"/>
      <c r="C386" s="38"/>
    </row>
    <row r="387" spans="1:3" s="36" customFormat="1" ht="12.75">
      <c r="A387" s="38"/>
      <c r="B387" s="42"/>
      <c r="C387" s="38"/>
    </row>
    <row r="388" spans="1:3" s="36" customFormat="1" ht="12.75">
      <c r="A388" s="38"/>
      <c r="B388" s="42"/>
      <c r="C388" s="38"/>
    </row>
    <row r="389" spans="1:3" s="36" customFormat="1" ht="12.75">
      <c r="A389" s="38"/>
      <c r="B389" s="42"/>
      <c r="C389" s="38"/>
    </row>
    <row r="390" spans="1:3" s="36" customFormat="1" ht="12.75">
      <c r="A390" s="38"/>
      <c r="B390" s="42"/>
      <c r="C390" s="38"/>
    </row>
    <row r="391" spans="1:3" s="36" customFormat="1" ht="12.75">
      <c r="A391" s="38"/>
      <c r="B391" s="42"/>
      <c r="C391" s="38"/>
    </row>
    <row r="392" spans="1:3" s="36" customFormat="1" ht="12.75">
      <c r="A392" s="38"/>
      <c r="B392" s="42"/>
      <c r="C392" s="38"/>
    </row>
    <row r="393" spans="1:3" s="36" customFormat="1" ht="12.75">
      <c r="A393" s="38"/>
      <c r="B393" s="42"/>
      <c r="C393" s="38"/>
    </row>
    <row r="394" spans="1:3" s="36" customFormat="1" ht="12.75">
      <c r="A394" s="38"/>
      <c r="B394" s="42"/>
      <c r="C394" s="38"/>
    </row>
    <row r="395" spans="1:3" s="36" customFormat="1" ht="12.75">
      <c r="A395" s="38"/>
      <c r="B395" s="42"/>
      <c r="C395" s="38"/>
    </row>
    <row r="396" spans="1:3" s="36" customFormat="1" ht="12.75">
      <c r="A396" s="38"/>
      <c r="B396" s="42"/>
      <c r="C396" s="38"/>
    </row>
    <row r="397" spans="1:3" s="36" customFormat="1" ht="12.75">
      <c r="A397" s="38"/>
      <c r="B397" s="42"/>
      <c r="C397" s="38"/>
    </row>
    <row r="398" spans="1:3" s="36" customFormat="1" ht="12.75">
      <c r="A398" s="38"/>
      <c r="B398" s="42"/>
      <c r="C398" s="38"/>
    </row>
    <row r="399" spans="1:3" s="36" customFormat="1" ht="12.75">
      <c r="A399" s="38"/>
      <c r="B399" s="42"/>
      <c r="C399" s="38"/>
    </row>
    <row r="400" spans="1:3" s="36" customFormat="1" ht="12.75">
      <c r="A400" s="38"/>
      <c r="B400" s="42"/>
      <c r="C400" s="38"/>
    </row>
    <row r="401" spans="1:3" s="36" customFormat="1" ht="12.75">
      <c r="A401" s="38"/>
      <c r="B401" s="42"/>
      <c r="C401" s="38"/>
    </row>
    <row r="402" spans="1:3" s="36" customFormat="1" ht="12.75">
      <c r="A402" s="38"/>
      <c r="B402" s="42"/>
      <c r="C402" s="38"/>
    </row>
    <row r="403" spans="1:3" s="36" customFormat="1" ht="12.75">
      <c r="A403" s="38"/>
      <c r="B403" s="42"/>
      <c r="C403" s="38"/>
    </row>
    <row r="404" spans="1:3" s="36" customFormat="1" ht="12.75">
      <c r="A404" s="38"/>
      <c r="B404" s="42"/>
      <c r="C404" s="38"/>
    </row>
    <row r="405" spans="1:3" s="36" customFormat="1" ht="12.75">
      <c r="A405" s="38"/>
      <c r="B405" s="42"/>
      <c r="C405" s="38"/>
    </row>
    <row r="406" spans="1:3" s="36" customFormat="1" ht="12.75">
      <c r="A406" s="38"/>
      <c r="B406" s="42"/>
      <c r="C406" s="38"/>
    </row>
    <row r="407" spans="1:3" s="36" customFormat="1" ht="12.75">
      <c r="A407" s="38"/>
      <c r="B407" s="42"/>
      <c r="C407" s="38"/>
    </row>
    <row r="408" spans="1:3" s="36" customFormat="1" ht="12.75">
      <c r="A408" s="38"/>
      <c r="B408" s="42"/>
      <c r="C408" s="38"/>
    </row>
    <row r="409" spans="1:3" s="36" customFormat="1" ht="12.75">
      <c r="A409" s="38"/>
      <c r="B409" s="42"/>
      <c r="C409" s="38"/>
    </row>
    <row r="410" spans="1:3" s="36" customFormat="1" ht="12.75">
      <c r="A410" s="38"/>
      <c r="B410" s="42"/>
      <c r="C410" s="38"/>
    </row>
    <row r="411" spans="1:3" s="36" customFormat="1" ht="12.75">
      <c r="A411" s="38"/>
      <c r="B411" s="42"/>
      <c r="C411" s="38"/>
    </row>
    <row r="412" spans="1:3" s="36" customFormat="1" ht="12.75">
      <c r="A412" s="38"/>
      <c r="B412" s="42"/>
      <c r="C412" s="38"/>
    </row>
    <row r="413" spans="1:3" s="36" customFormat="1" ht="12.75">
      <c r="A413" s="38"/>
      <c r="B413" s="42"/>
      <c r="C413" s="38"/>
    </row>
    <row r="414" spans="1:3" s="36" customFormat="1" ht="12.75">
      <c r="A414" s="38"/>
      <c r="B414" s="42"/>
      <c r="C414" s="38"/>
    </row>
    <row r="415" spans="1:3" s="36" customFormat="1" ht="12.75">
      <c r="A415" s="38"/>
      <c r="B415" s="42"/>
      <c r="C415" s="38"/>
    </row>
    <row r="416" spans="1:3" s="36" customFormat="1" ht="12.75">
      <c r="A416" s="38"/>
      <c r="B416" s="42"/>
      <c r="C416" s="38"/>
    </row>
    <row r="417" spans="1:3" s="36" customFormat="1" ht="12.75">
      <c r="A417" s="38"/>
      <c r="B417" s="42"/>
      <c r="C417" s="38"/>
    </row>
    <row r="418" spans="1:3" s="36" customFormat="1" ht="12.75">
      <c r="A418" s="38"/>
      <c r="B418" s="42"/>
      <c r="C418" s="38"/>
    </row>
    <row r="419" spans="1:3" s="36" customFormat="1" ht="12.75">
      <c r="A419" s="38"/>
      <c r="B419" s="42"/>
      <c r="C419" s="38"/>
    </row>
    <row r="420" spans="1:3" s="36" customFormat="1" ht="12.75">
      <c r="A420" s="38"/>
      <c r="B420" s="42"/>
      <c r="C420" s="38"/>
    </row>
    <row r="421" spans="1:3" s="36" customFormat="1" ht="12.75">
      <c r="A421" s="38"/>
      <c r="B421" s="42"/>
      <c r="C421" s="38"/>
    </row>
    <row r="422" spans="1:3" s="36" customFormat="1" ht="12.75">
      <c r="A422" s="38"/>
      <c r="B422" s="42"/>
      <c r="C422" s="38"/>
    </row>
    <row r="423" spans="1:3" s="36" customFormat="1" ht="12.75">
      <c r="A423" s="38"/>
      <c r="B423" s="42"/>
      <c r="C423" s="38"/>
    </row>
    <row r="424" spans="1:3" s="36" customFormat="1" ht="12.75">
      <c r="A424" s="38"/>
      <c r="B424" s="42"/>
      <c r="C424" s="38"/>
    </row>
    <row r="425" spans="1:3" s="36" customFormat="1" ht="12.75">
      <c r="A425" s="38"/>
      <c r="B425" s="42"/>
      <c r="C425" s="38"/>
    </row>
    <row r="426" spans="1:3" s="36" customFormat="1" ht="12.75">
      <c r="A426" s="38"/>
      <c r="B426" s="42"/>
      <c r="C426" s="38"/>
    </row>
    <row r="427" spans="1:3" s="36" customFormat="1" ht="12.75">
      <c r="A427" s="38"/>
      <c r="B427" s="42"/>
      <c r="C427" s="38"/>
    </row>
    <row r="428" spans="1:3" s="36" customFormat="1" ht="12.75">
      <c r="A428" s="38"/>
      <c r="B428" s="42"/>
      <c r="C428" s="38"/>
    </row>
    <row r="429" spans="1:3" s="36" customFormat="1" ht="12.75">
      <c r="A429" s="38"/>
      <c r="B429" s="42"/>
      <c r="C429" s="38"/>
    </row>
    <row r="430" spans="1:3" s="36" customFormat="1" ht="12.75">
      <c r="A430" s="38"/>
      <c r="B430" s="42"/>
      <c r="C430" s="38"/>
    </row>
    <row r="431" spans="1:3" s="36" customFormat="1" ht="12.75">
      <c r="A431" s="38"/>
      <c r="B431" s="42"/>
      <c r="C431" s="38"/>
    </row>
    <row r="432" spans="1:3" s="36" customFormat="1" ht="12.75">
      <c r="A432" s="38"/>
      <c r="B432" s="42"/>
      <c r="C432" s="38"/>
    </row>
    <row r="433" spans="1:3" s="36" customFormat="1" ht="12.75">
      <c r="A433" s="38"/>
      <c r="B433" s="42"/>
      <c r="C433" s="38"/>
    </row>
    <row r="434" spans="1:3" s="36" customFormat="1" ht="12.75">
      <c r="A434" s="38"/>
      <c r="B434" s="42"/>
      <c r="C434" s="38"/>
    </row>
    <row r="435" spans="1:3" s="36" customFormat="1" ht="12.75">
      <c r="A435" s="38"/>
      <c r="B435" s="42"/>
      <c r="C435" s="38"/>
    </row>
    <row r="436" spans="1:3" s="36" customFormat="1" ht="12.75">
      <c r="A436" s="38"/>
      <c r="B436" s="42"/>
      <c r="C436" s="38"/>
    </row>
    <row r="437" spans="1:3" s="36" customFormat="1" ht="12.75">
      <c r="A437" s="38"/>
      <c r="B437" s="42"/>
      <c r="C437" s="38"/>
    </row>
    <row r="438" spans="1:3" s="36" customFormat="1" ht="12.75">
      <c r="A438" s="38"/>
      <c r="B438" s="42"/>
      <c r="C438" s="38"/>
    </row>
    <row r="439" spans="1:3" s="36" customFormat="1" ht="12.75">
      <c r="A439" s="38"/>
      <c r="B439" s="42"/>
      <c r="C439" s="38"/>
    </row>
    <row r="440" spans="1:3" s="36" customFormat="1" ht="12.75">
      <c r="A440" s="38"/>
      <c r="B440" s="42"/>
      <c r="C440" s="38"/>
    </row>
    <row r="441" spans="1:3" s="36" customFormat="1" ht="12.75">
      <c r="A441" s="38"/>
      <c r="B441" s="42"/>
      <c r="C441" s="38"/>
    </row>
    <row r="442" spans="1:3" s="36" customFormat="1" ht="12.75">
      <c r="A442" s="38"/>
      <c r="B442" s="42"/>
      <c r="C442" s="38"/>
    </row>
    <row r="443" spans="1:3" s="36" customFormat="1" ht="12.75">
      <c r="A443" s="38"/>
      <c r="B443" s="42"/>
      <c r="C443" s="38"/>
    </row>
    <row r="444" spans="1:3" s="36" customFormat="1" ht="12.75">
      <c r="A444" s="38"/>
      <c r="B444" s="42"/>
      <c r="C444" s="38"/>
    </row>
    <row r="445" spans="1:3" s="36" customFormat="1" ht="12.75">
      <c r="A445" s="38"/>
      <c r="B445" s="42"/>
      <c r="C445" s="38"/>
    </row>
    <row r="446" spans="1:3" s="36" customFormat="1" ht="12.75">
      <c r="A446" s="38"/>
      <c r="B446" s="42"/>
      <c r="C446" s="38"/>
    </row>
    <row r="447" spans="1:3" s="36" customFormat="1" ht="12.75">
      <c r="A447" s="38"/>
      <c r="B447" s="42"/>
      <c r="C447" s="38"/>
    </row>
    <row r="448" spans="1:3" s="36" customFormat="1" ht="12.75">
      <c r="A448" s="38"/>
      <c r="B448" s="42"/>
      <c r="C448" s="38"/>
    </row>
    <row r="449" spans="1:3" s="36" customFormat="1" ht="12.75">
      <c r="A449" s="38"/>
      <c r="B449" s="42"/>
      <c r="C449" s="38"/>
    </row>
    <row r="450" spans="1:3" s="36" customFormat="1" ht="12.75">
      <c r="A450" s="38"/>
      <c r="B450" s="42"/>
      <c r="C450" s="38"/>
    </row>
    <row r="451" spans="1:3" s="36" customFormat="1" ht="12.75">
      <c r="A451" s="38"/>
      <c r="B451" s="42"/>
      <c r="C451" s="38"/>
    </row>
    <row r="452" spans="1:3" s="36" customFormat="1" ht="12.75">
      <c r="A452" s="38"/>
      <c r="B452" s="42"/>
      <c r="C452" s="38"/>
    </row>
    <row r="453" spans="1:3" s="36" customFormat="1" ht="12.75">
      <c r="A453" s="38"/>
      <c r="B453" s="42"/>
      <c r="C453" s="38"/>
    </row>
    <row r="454" spans="1:3" s="36" customFormat="1" ht="12.75">
      <c r="A454" s="38"/>
      <c r="B454" s="42"/>
      <c r="C454" s="38"/>
    </row>
    <row r="455" spans="1:3" s="36" customFormat="1" ht="12.75">
      <c r="A455" s="38"/>
      <c r="B455" s="42"/>
      <c r="C455" s="38"/>
    </row>
    <row r="456" spans="1:3" s="36" customFormat="1" ht="12.75">
      <c r="A456" s="38"/>
      <c r="B456" s="42"/>
      <c r="C456" s="38"/>
    </row>
    <row r="457" spans="1:3" s="36" customFormat="1" ht="12.75">
      <c r="A457" s="38"/>
      <c r="B457" s="42"/>
      <c r="C457" s="38"/>
    </row>
    <row r="458" spans="1:3" s="36" customFormat="1" ht="12.75">
      <c r="A458" s="38"/>
      <c r="B458" s="42"/>
      <c r="C458" s="38"/>
    </row>
    <row r="459" spans="1:3" s="36" customFormat="1" ht="12.75">
      <c r="A459" s="38"/>
      <c r="B459" s="42"/>
      <c r="C459" s="38"/>
    </row>
    <row r="460" spans="1:3" s="36" customFormat="1" ht="12.75">
      <c r="A460" s="38"/>
      <c r="B460" s="42"/>
      <c r="C460" s="38"/>
    </row>
    <row r="461" spans="1:3" s="36" customFormat="1" ht="12.75">
      <c r="A461" s="38"/>
      <c r="B461" s="42"/>
      <c r="C461" s="38"/>
    </row>
    <row r="462" spans="1:3" s="36" customFormat="1" ht="12.75">
      <c r="A462" s="38"/>
      <c r="B462" s="42"/>
      <c r="C462" s="38"/>
    </row>
    <row r="463" spans="1:3" s="36" customFormat="1" ht="12.75">
      <c r="A463" s="38"/>
      <c r="B463" s="42"/>
      <c r="C463" s="38"/>
    </row>
    <row r="464" spans="1:3" s="36" customFormat="1" ht="12.75">
      <c r="A464" s="38"/>
      <c r="B464" s="42"/>
      <c r="C464" s="38"/>
    </row>
    <row r="465" spans="1:3" s="36" customFormat="1" ht="12.75">
      <c r="A465" s="38"/>
      <c r="B465" s="42"/>
      <c r="C465" s="38"/>
    </row>
    <row r="466" spans="1:3" s="36" customFormat="1" ht="12.75">
      <c r="A466" s="38"/>
      <c r="B466" s="42"/>
      <c r="C466" s="38"/>
    </row>
    <row r="467" spans="1:3" s="36" customFormat="1" ht="12.75">
      <c r="A467" s="38"/>
      <c r="B467" s="42"/>
      <c r="C467" s="38"/>
    </row>
    <row r="468" spans="1:3" s="36" customFormat="1" ht="12.75">
      <c r="A468" s="38"/>
      <c r="B468" s="42"/>
      <c r="C468" s="38"/>
    </row>
    <row r="469" spans="1:3" s="36" customFormat="1" ht="12.75">
      <c r="A469" s="38"/>
      <c r="B469" s="42"/>
      <c r="C469" s="38"/>
    </row>
    <row r="470" spans="1:3" s="36" customFormat="1" ht="12.75">
      <c r="A470" s="38"/>
      <c r="B470" s="42"/>
      <c r="C470" s="38"/>
    </row>
    <row r="471" spans="1:3" s="36" customFormat="1" ht="12.75">
      <c r="A471" s="38"/>
      <c r="B471" s="42"/>
      <c r="C471" s="38"/>
    </row>
    <row r="472" spans="1:3" s="36" customFormat="1" ht="12.75">
      <c r="A472" s="38"/>
      <c r="B472" s="42"/>
      <c r="C472" s="38"/>
    </row>
    <row r="473" spans="1:3" s="36" customFormat="1" ht="12.75">
      <c r="A473" s="38"/>
      <c r="B473" s="42"/>
      <c r="C473" s="38"/>
    </row>
    <row r="474" spans="1:3" s="36" customFormat="1" ht="12.75">
      <c r="A474" s="38"/>
      <c r="B474" s="42"/>
      <c r="C474" s="38"/>
    </row>
    <row r="475" spans="1:3" s="36" customFormat="1" ht="12.75">
      <c r="A475" s="38"/>
      <c r="B475" s="42"/>
      <c r="C475" s="38"/>
    </row>
    <row r="476" spans="1:3" s="36" customFormat="1" ht="12.75">
      <c r="A476" s="38"/>
      <c r="B476" s="42"/>
      <c r="C476" s="38"/>
    </row>
    <row r="477" spans="1:3" s="36" customFormat="1" ht="12.75">
      <c r="A477" s="38"/>
      <c r="B477" s="42"/>
      <c r="C477" s="38"/>
    </row>
    <row r="478" spans="1:3" s="36" customFormat="1" ht="12.75">
      <c r="A478" s="38"/>
      <c r="B478" s="42"/>
      <c r="C478" s="38"/>
    </row>
    <row r="479" spans="1:3" s="36" customFormat="1" ht="12.75">
      <c r="A479" s="38"/>
      <c r="B479" s="42"/>
      <c r="C479" s="38"/>
    </row>
    <row r="480" spans="1:3" s="36" customFormat="1" ht="12.75">
      <c r="A480" s="38"/>
      <c r="B480" s="42"/>
      <c r="C480" s="38"/>
    </row>
    <row r="481" spans="1:3" s="36" customFormat="1" ht="12.75">
      <c r="A481" s="38"/>
      <c r="B481" s="42"/>
      <c r="C481" s="38"/>
    </row>
    <row r="482" spans="1:3" s="36" customFormat="1" ht="12.75">
      <c r="A482" s="38"/>
      <c r="B482" s="42"/>
      <c r="C482" s="38"/>
    </row>
    <row r="483" spans="1:3" s="36" customFormat="1" ht="12.75">
      <c r="A483" s="38"/>
      <c r="B483" s="42"/>
      <c r="C483" s="38"/>
    </row>
    <row r="484" spans="1:3" s="36" customFormat="1" ht="12.75">
      <c r="A484" s="38"/>
      <c r="B484" s="42"/>
      <c r="C484" s="38"/>
    </row>
    <row r="485" spans="1:3" s="36" customFormat="1" ht="12.75">
      <c r="A485" s="38"/>
      <c r="B485" s="42"/>
      <c r="C485" s="38"/>
    </row>
    <row r="486" spans="1:3" s="36" customFormat="1" ht="12.75">
      <c r="A486" s="38"/>
      <c r="B486" s="42"/>
      <c r="C486" s="38"/>
    </row>
    <row r="487" spans="1:3" s="36" customFormat="1" ht="12.75">
      <c r="A487" s="38"/>
      <c r="B487" s="42"/>
      <c r="C487" s="38"/>
    </row>
    <row r="488" spans="1:3" s="36" customFormat="1" ht="12.75">
      <c r="A488" s="38"/>
      <c r="B488" s="42"/>
      <c r="C488" s="38"/>
    </row>
    <row r="489" spans="1:3" s="36" customFormat="1" ht="12.75">
      <c r="A489" s="38"/>
      <c r="B489" s="42"/>
      <c r="C489" s="38"/>
    </row>
    <row r="490" spans="1:3" s="36" customFormat="1" ht="12.75">
      <c r="A490" s="38"/>
      <c r="B490" s="42"/>
      <c r="C490" s="38"/>
    </row>
    <row r="491" spans="1:3" s="36" customFormat="1" ht="12.75">
      <c r="A491" s="38"/>
      <c r="B491" s="42"/>
      <c r="C491" s="38"/>
    </row>
    <row r="492" spans="1:3" s="36" customFormat="1" ht="12.75">
      <c r="A492" s="38"/>
      <c r="B492" s="42"/>
      <c r="C492" s="38"/>
    </row>
    <row r="493" spans="1:3" s="36" customFormat="1" ht="12.75">
      <c r="A493" s="38"/>
      <c r="B493" s="42"/>
      <c r="C493" s="38"/>
    </row>
    <row r="494" spans="1:3" s="36" customFormat="1" ht="12.75">
      <c r="A494" s="38"/>
      <c r="B494" s="42"/>
      <c r="C494" s="38"/>
    </row>
    <row r="495" spans="1:3" s="36" customFormat="1" ht="12.75">
      <c r="A495" s="38"/>
      <c r="B495" s="42"/>
      <c r="C495" s="38"/>
    </row>
    <row r="496" spans="1:3" s="36" customFormat="1" ht="12.75">
      <c r="A496" s="38"/>
      <c r="B496" s="42"/>
      <c r="C496" s="38"/>
    </row>
    <row r="497" spans="1:3" s="36" customFormat="1" ht="12.75">
      <c r="A497" s="38"/>
      <c r="B497" s="42"/>
      <c r="C497" s="38"/>
    </row>
    <row r="498" spans="1:3" s="36" customFormat="1" ht="12.75">
      <c r="A498" s="38"/>
      <c r="B498" s="42"/>
      <c r="C498" s="38"/>
    </row>
    <row r="499" spans="1:3" s="36" customFormat="1" ht="12.75">
      <c r="A499" s="38"/>
      <c r="B499" s="42"/>
      <c r="C499" s="38"/>
    </row>
    <row r="500" spans="1:3" s="36" customFormat="1" ht="12.75">
      <c r="A500" s="38"/>
      <c r="B500" s="42"/>
      <c r="C500" s="38"/>
    </row>
    <row r="501" spans="1:3" s="36" customFormat="1" ht="12.75">
      <c r="A501" s="38"/>
      <c r="B501" s="42"/>
      <c r="C501" s="38"/>
    </row>
    <row r="502" spans="1:3" s="36" customFormat="1" ht="12.75">
      <c r="A502" s="38"/>
      <c r="B502" s="42"/>
      <c r="C502" s="38"/>
    </row>
    <row r="503" spans="1:3" s="36" customFormat="1" ht="12.75">
      <c r="A503" s="38"/>
      <c r="B503" s="42"/>
      <c r="C503" s="38"/>
    </row>
    <row r="504" spans="1:3" s="36" customFormat="1" ht="12.75">
      <c r="A504" s="38"/>
      <c r="B504" s="42"/>
      <c r="C504" s="38"/>
    </row>
    <row r="505" spans="1:3" s="36" customFormat="1" ht="12.75">
      <c r="A505" s="38"/>
      <c r="B505" s="42"/>
      <c r="C505" s="38"/>
    </row>
    <row r="506" spans="1:3" s="36" customFormat="1" ht="12.75">
      <c r="A506" s="38"/>
      <c r="B506" s="42"/>
      <c r="C506" s="38"/>
    </row>
    <row r="507" spans="1:3" s="36" customFormat="1" ht="12.75">
      <c r="A507" s="38"/>
      <c r="B507" s="42"/>
      <c r="C507" s="38"/>
    </row>
    <row r="508" spans="1:3" s="36" customFormat="1" ht="12.75">
      <c r="A508" s="38"/>
      <c r="B508" s="42"/>
      <c r="C508" s="38"/>
    </row>
    <row r="509" spans="1:3" s="36" customFormat="1" ht="12.75">
      <c r="A509" s="38"/>
      <c r="B509" s="42"/>
      <c r="C509" s="38"/>
    </row>
    <row r="510" spans="1:3" s="36" customFormat="1" ht="12.75">
      <c r="A510" s="38"/>
      <c r="B510" s="42"/>
      <c r="C510" s="38"/>
    </row>
    <row r="511" spans="1:3" s="36" customFormat="1" ht="12.75">
      <c r="A511" s="38"/>
      <c r="B511" s="42"/>
      <c r="C511" s="38"/>
    </row>
    <row r="512" spans="1:3" s="36" customFormat="1" ht="12.75">
      <c r="A512" s="38"/>
      <c r="B512" s="42"/>
      <c r="C512" s="38"/>
    </row>
    <row r="513" spans="1:3" s="36" customFormat="1" ht="12.75">
      <c r="A513" s="38"/>
      <c r="B513" s="42"/>
      <c r="C513" s="38"/>
    </row>
    <row r="514" spans="1:3" s="36" customFormat="1" ht="12.75">
      <c r="A514" s="38"/>
      <c r="B514" s="42"/>
      <c r="C514" s="38"/>
    </row>
    <row r="515" spans="1:3" s="36" customFormat="1" ht="12.75">
      <c r="A515" s="38"/>
      <c r="B515" s="42"/>
      <c r="C515" s="38"/>
    </row>
    <row r="516" spans="1:3" s="36" customFormat="1" ht="12.75">
      <c r="A516" s="38"/>
      <c r="B516" s="42"/>
      <c r="C516" s="38"/>
    </row>
    <row r="517" spans="1:3" s="36" customFormat="1" ht="12.75">
      <c r="A517" s="38"/>
      <c r="B517" s="42"/>
      <c r="C517" s="38"/>
    </row>
    <row r="518" spans="1:3" s="36" customFormat="1" ht="12.75">
      <c r="A518" s="38"/>
      <c r="B518" s="42"/>
      <c r="C518" s="38"/>
    </row>
    <row r="519" spans="1:3" s="36" customFormat="1" ht="12.75">
      <c r="A519" s="38"/>
      <c r="B519" s="42"/>
      <c r="C519" s="38"/>
    </row>
    <row r="520" spans="1:3" s="36" customFormat="1" ht="12.75">
      <c r="A520" s="38"/>
      <c r="B520" s="42"/>
      <c r="C520" s="38"/>
    </row>
    <row r="521" spans="1:3" s="36" customFormat="1" ht="12.75">
      <c r="A521" s="38"/>
      <c r="B521" s="42"/>
      <c r="C521" s="38"/>
    </row>
    <row r="522" spans="1:3" s="36" customFormat="1" ht="12.75">
      <c r="A522" s="38"/>
      <c r="B522" s="42"/>
      <c r="C522" s="38"/>
    </row>
    <row r="523" spans="1:3" s="36" customFormat="1" ht="12.75">
      <c r="A523" s="38"/>
      <c r="B523" s="42"/>
      <c r="C523" s="38"/>
    </row>
    <row r="524" spans="1:3" s="36" customFormat="1" ht="12.75">
      <c r="A524" s="38"/>
      <c r="B524" s="42"/>
      <c r="C524" s="38"/>
    </row>
    <row r="525" spans="1:3" s="36" customFormat="1" ht="12.75">
      <c r="A525" s="38"/>
      <c r="B525" s="42"/>
      <c r="C525" s="38"/>
    </row>
    <row r="526" spans="1:3" s="36" customFormat="1" ht="12.75">
      <c r="A526" s="38"/>
      <c r="B526" s="42"/>
      <c r="C526" s="38"/>
    </row>
    <row r="527" spans="1:3" s="36" customFormat="1" ht="12.75">
      <c r="A527" s="38"/>
      <c r="B527" s="42"/>
      <c r="C527" s="38"/>
    </row>
    <row r="528" spans="1:3" s="36" customFormat="1" ht="12.75">
      <c r="A528" s="38"/>
      <c r="B528" s="42"/>
      <c r="C528" s="38"/>
    </row>
    <row r="529" spans="1:3" s="36" customFormat="1" ht="12.75">
      <c r="A529" s="38"/>
      <c r="B529" s="42"/>
      <c r="C529" s="38"/>
    </row>
    <row r="530" spans="1:3" s="36" customFormat="1" ht="12.75">
      <c r="A530" s="38"/>
      <c r="B530" s="42"/>
      <c r="C530" s="38"/>
    </row>
    <row r="531" spans="1:3" s="36" customFormat="1" ht="12.75">
      <c r="A531" s="38"/>
      <c r="B531" s="42"/>
      <c r="C531" s="38"/>
    </row>
    <row r="532" spans="1:3" s="36" customFormat="1" ht="12.75">
      <c r="A532" s="38"/>
      <c r="B532" s="42"/>
      <c r="C532" s="38"/>
    </row>
    <row r="533" spans="1:3" s="36" customFormat="1" ht="12.75">
      <c r="A533" s="38"/>
      <c r="B533" s="42"/>
      <c r="C533" s="38"/>
    </row>
    <row r="534" spans="1:3" s="36" customFormat="1" ht="12.75">
      <c r="A534" s="38"/>
      <c r="B534" s="42"/>
      <c r="C534" s="38"/>
    </row>
    <row r="535" spans="1:3" s="36" customFormat="1" ht="12.75">
      <c r="A535" s="38"/>
      <c r="B535" s="42"/>
      <c r="C535" s="38"/>
    </row>
    <row r="536" spans="1:3" s="36" customFormat="1" ht="12.75">
      <c r="A536" s="38"/>
      <c r="B536" s="42"/>
      <c r="C536" s="38"/>
    </row>
    <row r="537" spans="1:3" s="36" customFormat="1" ht="12.75">
      <c r="A537" s="38"/>
      <c r="B537" s="42"/>
      <c r="C537" s="38"/>
    </row>
    <row r="538" spans="1:3" s="36" customFormat="1" ht="12.75">
      <c r="A538" s="38"/>
      <c r="B538" s="42"/>
      <c r="C538" s="38"/>
    </row>
    <row r="539" spans="1:3" s="36" customFormat="1" ht="12.75">
      <c r="A539" s="38"/>
      <c r="B539" s="42"/>
      <c r="C539" s="38"/>
    </row>
    <row r="540" spans="1:3" s="36" customFormat="1" ht="12.75">
      <c r="A540" s="38"/>
      <c r="B540" s="42"/>
      <c r="C540" s="38"/>
    </row>
    <row r="541" spans="1:3" s="36" customFormat="1" ht="12.75">
      <c r="A541" s="38"/>
      <c r="B541" s="42"/>
      <c r="C541" s="38"/>
    </row>
    <row r="542" spans="1:3" s="36" customFormat="1" ht="12.75">
      <c r="A542" s="38"/>
      <c r="B542" s="42"/>
      <c r="C542" s="38"/>
    </row>
    <row r="543" spans="1:3" s="36" customFormat="1" ht="12.75">
      <c r="A543" s="38"/>
      <c r="B543" s="42"/>
      <c r="C543" s="38"/>
    </row>
    <row r="544" spans="1:3" s="36" customFormat="1" ht="12.75">
      <c r="A544" s="38"/>
      <c r="B544" s="42"/>
      <c r="C544" s="38"/>
    </row>
    <row r="545" spans="1:3" s="36" customFormat="1" ht="12.75">
      <c r="A545" s="38"/>
      <c r="B545" s="42"/>
      <c r="C545" s="38"/>
    </row>
    <row r="546" spans="1:3" s="36" customFormat="1" ht="12.75">
      <c r="A546" s="38"/>
      <c r="B546" s="42"/>
      <c r="C546" s="38"/>
    </row>
    <row r="547" spans="1:3" s="36" customFormat="1" ht="12.75">
      <c r="A547" s="38"/>
      <c r="B547" s="42"/>
      <c r="C547" s="38"/>
    </row>
    <row r="548" spans="1:3" s="36" customFormat="1" ht="12.75">
      <c r="A548" s="38"/>
      <c r="B548" s="42"/>
      <c r="C548" s="38"/>
    </row>
    <row r="549" spans="1:3" s="36" customFormat="1" ht="12.75">
      <c r="A549" s="38"/>
      <c r="B549" s="42"/>
      <c r="C549" s="38"/>
    </row>
    <row r="550" spans="1:3" s="36" customFormat="1" ht="12.75">
      <c r="A550" s="38"/>
      <c r="B550" s="42"/>
      <c r="C550" s="38"/>
    </row>
    <row r="551" spans="1:3" s="36" customFormat="1" ht="12.75">
      <c r="A551" s="38"/>
      <c r="B551" s="42"/>
      <c r="C551" s="38"/>
    </row>
    <row r="552" spans="1:3" s="36" customFormat="1" ht="12.75">
      <c r="A552" s="38"/>
      <c r="B552" s="42"/>
      <c r="C552" s="38"/>
    </row>
    <row r="553" spans="1:3" s="36" customFormat="1" ht="12.75">
      <c r="A553" s="38"/>
      <c r="B553" s="42"/>
      <c r="C553" s="38"/>
    </row>
    <row r="554" spans="1:3" s="36" customFormat="1" ht="12.75">
      <c r="A554" s="38"/>
      <c r="B554" s="42"/>
      <c r="C554" s="38"/>
    </row>
    <row r="555" spans="1:3" s="36" customFormat="1" ht="12.75">
      <c r="A555" s="38"/>
      <c r="B555" s="42"/>
      <c r="C555" s="38"/>
    </row>
    <row r="556" spans="1:3" s="36" customFormat="1" ht="12.75">
      <c r="A556" s="38"/>
      <c r="B556" s="42"/>
      <c r="C556" s="38"/>
    </row>
    <row r="557" spans="1:3" s="36" customFormat="1" ht="12.75">
      <c r="A557" s="38"/>
      <c r="B557" s="42"/>
      <c r="C557" s="38"/>
    </row>
    <row r="558" spans="1:3" s="36" customFormat="1" ht="12.75">
      <c r="A558" s="38"/>
      <c r="B558" s="42"/>
      <c r="C558" s="38"/>
    </row>
    <row r="559" spans="1:3" s="36" customFormat="1" ht="12.75">
      <c r="A559" s="38"/>
      <c r="B559" s="42"/>
      <c r="C559" s="38"/>
    </row>
    <row r="560" spans="1:3" s="36" customFormat="1" ht="12.75">
      <c r="A560" s="38"/>
      <c r="B560" s="42"/>
      <c r="C560" s="38"/>
    </row>
    <row r="561" spans="1:3" s="36" customFormat="1" ht="12.75">
      <c r="A561" s="38"/>
      <c r="B561" s="42"/>
      <c r="C561" s="38"/>
    </row>
    <row r="562" spans="1:3" s="36" customFormat="1" ht="12.75">
      <c r="A562" s="38"/>
      <c r="B562" s="42"/>
      <c r="C562" s="38"/>
    </row>
    <row r="563" spans="1:3" s="36" customFormat="1" ht="12.75">
      <c r="A563" s="38"/>
      <c r="B563" s="42"/>
      <c r="C563" s="38"/>
    </row>
    <row r="564" spans="1:3" s="36" customFormat="1" ht="12.75">
      <c r="A564" s="38"/>
      <c r="B564" s="42"/>
      <c r="C564" s="38"/>
    </row>
    <row r="565" spans="1:3" s="36" customFormat="1" ht="12.75">
      <c r="A565" s="38"/>
      <c r="B565" s="42"/>
      <c r="C565" s="38"/>
    </row>
    <row r="566" spans="1:3" s="36" customFormat="1" ht="12.75">
      <c r="A566" s="38"/>
      <c r="B566" s="42"/>
      <c r="C566" s="38"/>
    </row>
    <row r="567" spans="1:3" s="36" customFormat="1" ht="12.75">
      <c r="A567" s="38"/>
      <c r="B567" s="42"/>
      <c r="C567" s="38"/>
    </row>
    <row r="568" spans="1:3" s="36" customFormat="1" ht="12.75">
      <c r="A568" s="38"/>
      <c r="B568" s="42"/>
      <c r="C568" s="38"/>
    </row>
    <row r="569" spans="1:3" s="36" customFormat="1" ht="12.75">
      <c r="A569" s="38"/>
      <c r="B569" s="42"/>
      <c r="C569" s="38"/>
    </row>
    <row r="570" spans="1:3" s="36" customFormat="1" ht="12.75">
      <c r="A570" s="38"/>
      <c r="B570" s="42"/>
      <c r="C570" s="38"/>
    </row>
    <row r="571" spans="1:3" s="36" customFormat="1" ht="12.75">
      <c r="A571" s="38"/>
      <c r="B571" s="42"/>
      <c r="C571" s="38"/>
    </row>
    <row r="572" spans="1:3" s="36" customFormat="1" ht="12.75">
      <c r="A572" s="38"/>
      <c r="B572" s="42"/>
      <c r="C572" s="38"/>
    </row>
    <row r="573" spans="1:3" s="36" customFormat="1" ht="12.75">
      <c r="A573" s="38"/>
      <c r="B573" s="42"/>
      <c r="C573" s="38"/>
    </row>
    <row r="574" spans="1:3" s="36" customFormat="1" ht="12.75">
      <c r="A574" s="38"/>
      <c r="B574" s="42"/>
      <c r="C574" s="38"/>
    </row>
    <row r="575" spans="1:3" s="36" customFormat="1" ht="12.75">
      <c r="A575" s="38"/>
      <c r="B575" s="42"/>
      <c r="C575" s="38"/>
    </row>
    <row r="576" spans="1:3" s="36" customFormat="1" ht="12.75">
      <c r="A576" s="38"/>
      <c r="B576" s="42"/>
      <c r="C576" s="38"/>
    </row>
    <row r="577" spans="1:3" s="36" customFormat="1" ht="12.75">
      <c r="A577" s="38"/>
      <c r="B577" s="42"/>
      <c r="C577" s="38"/>
    </row>
    <row r="578" spans="1:3" s="36" customFormat="1" ht="12.75">
      <c r="A578" s="38"/>
      <c r="B578" s="42"/>
      <c r="C578" s="38"/>
    </row>
    <row r="579" spans="1:3" s="36" customFormat="1" ht="12.75">
      <c r="A579" s="38"/>
      <c r="B579" s="42"/>
      <c r="C579" s="38"/>
    </row>
    <row r="580" spans="1:3" s="36" customFormat="1" ht="12.75">
      <c r="A580" s="38"/>
      <c r="B580" s="42"/>
      <c r="C580" s="38"/>
    </row>
    <row r="581" spans="1:3" s="36" customFormat="1" ht="12.75">
      <c r="A581" s="38"/>
      <c r="B581" s="42"/>
      <c r="C581" s="38"/>
    </row>
    <row r="582" spans="1:3" s="36" customFormat="1" ht="12.75">
      <c r="A582" s="38"/>
      <c r="B582" s="42"/>
      <c r="C582" s="38"/>
    </row>
    <row r="583" spans="1:3" s="36" customFormat="1" ht="12.75">
      <c r="A583" s="38"/>
      <c r="B583" s="42"/>
      <c r="C583" s="38"/>
    </row>
    <row r="584" spans="1:3" s="36" customFormat="1" ht="12.75">
      <c r="A584" s="38"/>
      <c r="B584" s="42"/>
      <c r="C584" s="38"/>
    </row>
    <row r="585" spans="1:3" s="36" customFormat="1" ht="12.75">
      <c r="A585" s="38"/>
      <c r="B585" s="42"/>
      <c r="C585" s="38"/>
    </row>
    <row r="586" spans="1:3" s="36" customFormat="1" ht="12.75">
      <c r="A586" s="38"/>
      <c r="B586" s="42"/>
      <c r="C586" s="38"/>
    </row>
    <row r="587" spans="1:3" s="36" customFormat="1" ht="12.75">
      <c r="A587" s="38"/>
      <c r="B587" s="42"/>
      <c r="C587" s="38"/>
    </row>
    <row r="588" spans="1:3" s="36" customFormat="1" ht="12.75">
      <c r="A588" s="38"/>
      <c r="B588" s="42"/>
      <c r="C588" s="38"/>
    </row>
    <row r="589" spans="1:3" s="36" customFormat="1" ht="12.75">
      <c r="A589" s="38"/>
      <c r="B589" s="42"/>
      <c r="C589" s="38"/>
    </row>
    <row r="590" spans="1:3" s="36" customFormat="1" ht="12.75">
      <c r="A590" s="38"/>
      <c r="B590" s="42"/>
      <c r="C590" s="38"/>
    </row>
    <row r="591" spans="1:3" s="36" customFormat="1" ht="12.75">
      <c r="A591" s="38"/>
      <c r="B591" s="42"/>
      <c r="C591" s="38"/>
    </row>
    <row r="592" spans="1:3" s="36" customFormat="1" ht="12.75">
      <c r="A592" s="38"/>
      <c r="B592" s="42"/>
      <c r="C592" s="38"/>
    </row>
    <row r="593" spans="1:3" s="36" customFormat="1" ht="12.75">
      <c r="A593" s="38"/>
      <c r="B593" s="42"/>
      <c r="C593" s="38"/>
    </row>
    <row r="594" spans="1:3" s="36" customFormat="1" ht="12.75">
      <c r="A594" s="38"/>
      <c r="B594" s="42"/>
      <c r="C594" s="38"/>
    </row>
    <row r="595" spans="1:3" s="36" customFormat="1" ht="12.75">
      <c r="A595" s="38"/>
      <c r="B595" s="42"/>
      <c r="C595" s="38"/>
    </row>
    <row r="596" spans="1:3" s="36" customFormat="1" ht="12.75">
      <c r="A596" s="38"/>
      <c r="B596" s="42"/>
      <c r="C596" s="38"/>
    </row>
    <row r="597" spans="1:3" s="36" customFormat="1" ht="12.75">
      <c r="A597" s="38"/>
      <c r="B597" s="42"/>
      <c r="C597" s="38"/>
    </row>
    <row r="598" spans="1:3" s="36" customFormat="1" ht="12.75">
      <c r="A598" s="38"/>
      <c r="B598" s="42"/>
      <c r="C598" s="38"/>
    </row>
    <row r="599" spans="1:3" s="36" customFormat="1" ht="12.75">
      <c r="A599" s="38"/>
      <c r="B599" s="42"/>
      <c r="C599" s="38"/>
    </row>
    <row r="600" spans="1:3" s="36" customFormat="1" ht="12.75">
      <c r="A600" s="38"/>
      <c r="B600" s="42"/>
      <c r="C600" s="38"/>
    </row>
    <row r="601" spans="1:3" s="36" customFormat="1" ht="12.75">
      <c r="A601" s="38"/>
      <c r="B601" s="42"/>
      <c r="C601" s="38"/>
    </row>
    <row r="602" spans="1:3" s="36" customFormat="1" ht="12.75">
      <c r="A602" s="38"/>
      <c r="B602" s="42"/>
      <c r="C602" s="38"/>
    </row>
    <row r="603" spans="1:3" s="36" customFormat="1" ht="12.75">
      <c r="A603" s="38"/>
      <c r="B603" s="42"/>
      <c r="C603" s="38"/>
    </row>
    <row r="604" spans="1:3" s="36" customFormat="1" ht="12.75">
      <c r="A604" s="38"/>
      <c r="B604" s="42"/>
      <c r="C604" s="38"/>
    </row>
    <row r="605" spans="1:3" s="36" customFormat="1" ht="12.75">
      <c r="A605" s="38"/>
      <c r="B605" s="42"/>
      <c r="C605" s="38"/>
    </row>
    <row r="606" spans="1:3" s="36" customFormat="1" ht="12.75">
      <c r="A606" s="38"/>
      <c r="B606" s="42"/>
      <c r="C606" s="38"/>
    </row>
    <row r="607" spans="1:3" s="36" customFormat="1" ht="12.75">
      <c r="A607" s="38"/>
      <c r="B607" s="42"/>
      <c r="C607" s="38"/>
    </row>
    <row r="608" spans="1:3" s="36" customFormat="1" ht="12.75">
      <c r="A608" s="38"/>
      <c r="B608" s="42"/>
      <c r="C608" s="38"/>
    </row>
    <row r="609" spans="1:3" s="36" customFormat="1" ht="12.75">
      <c r="A609" s="38"/>
      <c r="B609" s="42"/>
      <c r="C609" s="38"/>
    </row>
    <row r="610" spans="1:3" s="36" customFormat="1" ht="12.75">
      <c r="A610" s="38"/>
      <c r="B610" s="42"/>
      <c r="C610" s="38"/>
    </row>
    <row r="611" spans="1:3" s="36" customFormat="1" ht="12.75">
      <c r="A611" s="38"/>
      <c r="B611" s="42"/>
      <c r="C611" s="38"/>
    </row>
    <row r="612" spans="1:3" s="36" customFormat="1" ht="12.75">
      <c r="A612" s="38"/>
      <c r="B612" s="42"/>
      <c r="C612" s="38"/>
    </row>
    <row r="613" spans="1:3" s="36" customFormat="1" ht="12.75">
      <c r="A613" s="38"/>
      <c r="B613" s="42"/>
      <c r="C613" s="38"/>
    </row>
    <row r="614" spans="1:3" s="36" customFormat="1" ht="12.75">
      <c r="A614" s="38"/>
      <c r="B614" s="42"/>
      <c r="C614" s="38"/>
    </row>
    <row r="615" spans="1:3" s="36" customFormat="1" ht="12.75">
      <c r="A615" s="38"/>
      <c r="B615" s="42"/>
      <c r="C615" s="38"/>
    </row>
    <row r="616" spans="1:3" s="36" customFormat="1" ht="12.75">
      <c r="A616" s="38"/>
      <c r="B616" s="42"/>
      <c r="C616" s="38"/>
    </row>
    <row r="617" spans="1:3" s="36" customFormat="1" ht="12.75">
      <c r="A617" s="38"/>
      <c r="B617" s="42"/>
      <c r="C617" s="38"/>
    </row>
    <row r="618" spans="1:3" s="36" customFormat="1" ht="12.75">
      <c r="A618" s="38"/>
      <c r="B618" s="42"/>
      <c r="C618" s="38"/>
    </row>
    <row r="619" spans="1:3" s="36" customFormat="1" ht="12.75">
      <c r="A619" s="38"/>
      <c r="B619" s="42"/>
      <c r="C619" s="38"/>
    </row>
    <row r="620" spans="1:3" s="36" customFormat="1" ht="12.75">
      <c r="A620" s="38"/>
      <c r="B620" s="42"/>
      <c r="C620" s="38"/>
    </row>
    <row r="621" spans="1:3" s="36" customFormat="1" ht="12.75">
      <c r="A621" s="38"/>
      <c r="B621" s="42"/>
      <c r="C621" s="38"/>
    </row>
    <row r="622" spans="1:3" s="36" customFormat="1" ht="12.75">
      <c r="A622" s="38"/>
      <c r="B622" s="42"/>
      <c r="C622" s="38"/>
    </row>
    <row r="623" spans="1:3" s="36" customFormat="1" ht="12.75">
      <c r="A623" s="38"/>
      <c r="B623" s="42"/>
      <c r="C623" s="38"/>
    </row>
    <row r="624" spans="1:3" s="36" customFormat="1" ht="12.75">
      <c r="A624" s="38"/>
      <c r="B624" s="42"/>
      <c r="C624" s="38"/>
    </row>
    <row r="625" spans="1:3" s="36" customFormat="1" ht="12.75">
      <c r="A625" s="38"/>
      <c r="B625" s="42"/>
      <c r="C625" s="38"/>
    </row>
    <row r="626" spans="1:3" s="36" customFormat="1" ht="12.75">
      <c r="A626" s="38"/>
      <c r="B626" s="42"/>
      <c r="C626" s="38"/>
    </row>
    <row r="627" spans="1:3" s="36" customFormat="1" ht="12.75">
      <c r="A627" s="38"/>
      <c r="B627" s="42"/>
      <c r="C627" s="38"/>
    </row>
    <row r="628" spans="1:3" s="36" customFormat="1" ht="12.75">
      <c r="A628" s="38"/>
      <c r="B628" s="42"/>
      <c r="C628" s="38"/>
    </row>
    <row r="629" spans="1:3" s="36" customFormat="1" ht="12.75">
      <c r="A629" s="38"/>
      <c r="B629" s="42"/>
      <c r="C629" s="38"/>
    </row>
    <row r="630" spans="1:3" s="36" customFormat="1" ht="12.75">
      <c r="A630" s="38"/>
      <c r="B630" s="42"/>
      <c r="C630" s="38"/>
    </row>
    <row r="631" spans="1:3" s="36" customFormat="1" ht="12.75">
      <c r="A631" s="38"/>
      <c r="B631" s="42"/>
      <c r="C631" s="38"/>
    </row>
    <row r="632" spans="1:3" s="36" customFormat="1" ht="12.75">
      <c r="A632" s="38"/>
      <c r="B632" s="42"/>
      <c r="C632" s="38"/>
    </row>
    <row r="633" spans="1:3" s="36" customFormat="1" ht="12.75">
      <c r="A633" s="38"/>
      <c r="B633" s="42"/>
      <c r="C633" s="38"/>
    </row>
    <row r="634" spans="1:3" s="36" customFormat="1" ht="12.75">
      <c r="A634" s="38"/>
      <c r="B634" s="42"/>
      <c r="C634" s="38"/>
    </row>
    <row r="635" spans="1:3" s="36" customFormat="1" ht="12.75">
      <c r="A635" s="38"/>
      <c r="B635" s="42"/>
      <c r="C635" s="38"/>
    </row>
    <row r="636" spans="1:3" s="36" customFormat="1" ht="12.75">
      <c r="A636" s="38"/>
      <c r="B636" s="42"/>
      <c r="C636" s="38"/>
    </row>
    <row r="637" spans="1:3" s="36" customFormat="1" ht="12.75">
      <c r="A637" s="38"/>
      <c r="B637" s="42"/>
      <c r="C637" s="38"/>
    </row>
    <row r="638" spans="1:3" s="36" customFormat="1" ht="12.75">
      <c r="A638" s="38"/>
      <c r="B638" s="42"/>
      <c r="C638" s="38"/>
    </row>
    <row r="639" spans="1:3" s="36" customFormat="1" ht="12.75">
      <c r="A639" s="38"/>
      <c r="B639" s="42"/>
      <c r="C639" s="38"/>
    </row>
    <row r="640" spans="1:3" s="36" customFormat="1" ht="12.75">
      <c r="A640" s="38"/>
      <c r="B640" s="42"/>
      <c r="C640" s="38"/>
    </row>
    <row r="641" spans="1:3" s="36" customFormat="1" ht="12.75">
      <c r="A641" s="38"/>
      <c r="B641" s="42"/>
      <c r="C641" s="38"/>
    </row>
    <row r="642" spans="1:3" s="36" customFormat="1" ht="12.75">
      <c r="A642" s="38"/>
      <c r="B642" s="42"/>
      <c r="C642" s="38"/>
    </row>
    <row r="643" spans="1:3" s="36" customFormat="1" ht="12.75">
      <c r="A643" s="38"/>
      <c r="B643" s="42"/>
      <c r="C643" s="38"/>
    </row>
    <row r="644" spans="1:3" s="36" customFormat="1" ht="12.75">
      <c r="A644" s="38"/>
      <c r="B644" s="42"/>
      <c r="C644" s="38"/>
    </row>
    <row r="645" spans="1:3" s="36" customFormat="1" ht="12.75">
      <c r="A645" s="38"/>
      <c r="B645" s="42"/>
      <c r="C645" s="38"/>
    </row>
    <row r="646" spans="1:3" s="36" customFormat="1" ht="12.75">
      <c r="A646" s="38"/>
      <c r="B646" s="42"/>
      <c r="C646" s="38"/>
    </row>
    <row r="647" spans="1:3" s="36" customFormat="1" ht="12.75">
      <c r="A647" s="38"/>
      <c r="B647" s="42"/>
      <c r="C647" s="38"/>
    </row>
    <row r="648" spans="1:3" s="36" customFormat="1" ht="12.75">
      <c r="A648" s="38"/>
      <c r="B648" s="42"/>
      <c r="C648" s="38"/>
    </row>
    <row r="649" spans="1:3" s="36" customFormat="1" ht="12.75">
      <c r="A649" s="38"/>
      <c r="B649" s="42"/>
      <c r="C649" s="38"/>
    </row>
    <row r="650" spans="1:3" s="36" customFormat="1" ht="12.75">
      <c r="A650" s="38"/>
      <c r="B650" s="42"/>
      <c r="C650" s="38"/>
    </row>
    <row r="651" spans="1:3" s="36" customFormat="1" ht="12.75">
      <c r="A651" s="38"/>
      <c r="B651" s="42"/>
      <c r="C651" s="38"/>
    </row>
    <row r="652" spans="1:3" s="36" customFormat="1" ht="12.75">
      <c r="A652" s="38"/>
      <c r="B652" s="42"/>
      <c r="C652" s="38"/>
    </row>
    <row r="653" spans="1:3" s="36" customFormat="1" ht="12.75">
      <c r="A653" s="38"/>
      <c r="B653" s="42"/>
      <c r="C653" s="38"/>
    </row>
    <row r="654" spans="1:3" s="36" customFormat="1" ht="12.75">
      <c r="A654" s="38"/>
      <c r="B654" s="42"/>
      <c r="C654" s="38"/>
    </row>
    <row r="655" spans="1:3" s="36" customFormat="1" ht="12.75">
      <c r="A655" s="38"/>
      <c r="B655" s="42"/>
      <c r="C655" s="38"/>
    </row>
    <row r="656" spans="1:3" s="36" customFormat="1" ht="12.75">
      <c r="A656" s="38"/>
      <c r="B656" s="42"/>
      <c r="C656" s="38"/>
    </row>
    <row r="657" spans="1:3" s="36" customFormat="1" ht="12.75">
      <c r="A657" s="38"/>
      <c r="B657" s="42"/>
      <c r="C657" s="38"/>
    </row>
    <row r="658" spans="1:3" s="36" customFormat="1" ht="12.75">
      <c r="A658" s="38"/>
      <c r="B658" s="42"/>
      <c r="C658" s="38"/>
    </row>
    <row r="659" spans="1:3" s="36" customFormat="1" ht="12.75">
      <c r="A659" s="38"/>
      <c r="B659" s="42"/>
      <c r="C659" s="38"/>
    </row>
    <row r="660" spans="1:3" s="36" customFormat="1" ht="12.75">
      <c r="A660" s="38"/>
      <c r="B660" s="42"/>
      <c r="C660" s="38"/>
    </row>
    <row r="661" spans="1:3" s="36" customFormat="1" ht="12.75">
      <c r="A661" s="38"/>
      <c r="B661" s="42"/>
      <c r="C661" s="38"/>
    </row>
    <row r="662" spans="1:3" s="36" customFormat="1" ht="12.75">
      <c r="A662" s="38"/>
      <c r="B662" s="42"/>
      <c r="C662" s="38"/>
    </row>
    <row r="663" spans="1:3" s="36" customFormat="1" ht="12.75">
      <c r="A663" s="38"/>
      <c r="B663" s="42"/>
      <c r="C663" s="38"/>
    </row>
    <row r="664" spans="1:3" s="36" customFormat="1" ht="12.75">
      <c r="A664" s="38"/>
      <c r="B664" s="42"/>
      <c r="C664" s="38"/>
    </row>
    <row r="665" spans="1:3" s="36" customFormat="1" ht="12.75">
      <c r="A665" s="38"/>
      <c r="B665" s="42"/>
      <c r="C665" s="38"/>
    </row>
    <row r="666" spans="1:3" s="36" customFormat="1" ht="12.75">
      <c r="A666" s="38"/>
      <c r="B666" s="42"/>
      <c r="C666" s="38"/>
    </row>
    <row r="667" spans="1:3" s="36" customFormat="1" ht="12.75">
      <c r="A667" s="38"/>
      <c r="B667" s="42"/>
      <c r="C667" s="38"/>
    </row>
    <row r="668" spans="1:3" s="36" customFormat="1" ht="12.75">
      <c r="A668" s="38"/>
      <c r="B668" s="42"/>
      <c r="C668" s="38"/>
    </row>
    <row r="669" spans="1:3" s="36" customFormat="1" ht="12.75">
      <c r="A669" s="38"/>
      <c r="B669" s="42"/>
      <c r="C669" s="38"/>
    </row>
    <row r="670" spans="1:3" s="36" customFormat="1" ht="12.75">
      <c r="A670" s="38"/>
      <c r="B670" s="42"/>
      <c r="C670" s="38"/>
    </row>
    <row r="671" spans="1:3" s="36" customFormat="1" ht="12.75">
      <c r="A671" s="38"/>
      <c r="B671" s="42"/>
      <c r="C671" s="38"/>
    </row>
    <row r="672" spans="1:3" s="36" customFormat="1" ht="12.75">
      <c r="A672" s="38"/>
      <c r="B672" s="42"/>
      <c r="C672" s="38"/>
    </row>
    <row r="673" spans="1:3" s="36" customFormat="1" ht="12.75">
      <c r="A673" s="38"/>
      <c r="B673" s="42"/>
      <c r="C673" s="38"/>
    </row>
    <row r="674" spans="1:3" s="36" customFormat="1" ht="12.75">
      <c r="A674" s="38"/>
      <c r="B674" s="42"/>
      <c r="C674" s="38"/>
    </row>
    <row r="675" spans="1:3" s="36" customFormat="1" ht="12.75">
      <c r="A675" s="38"/>
      <c r="B675" s="42"/>
      <c r="C675" s="38"/>
    </row>
    <row r="676" spans="1:3" s="36" customFormat="1" ht="12.75">
      <c r="A676" s="38"/>
      <c r="B676" s="42"/>
      <c r="C676" s="38"/>
    </row>
    <row r="677" spans="1:3" s="36" customFormat="1" ht="12.75">
      <c r="A677" s="38"/>
      <c r="B677" s="42"/>
      <c r="C677" s="38"/>
    </row>
    <row r="678" spans="1:3" s="36" customFormat="1" ht="12.75">
      <c r="A678" s="38"/>
      <c r="B678" s="42"/>
      <c r="C678" s="38"/>
    </row>
    <row r="679" spans="1:3" s="36" customFormat="1" ht="12.75">
      <c r="A679" s="38"/>
      <c r="B679" s="42"/>
      <c r="C679" s="38"/>
    </row>
    <row r="680" spans="1:3" s="36" customFormat="1" ht="12.75">
      <c r="A680" s="38"/>
      <c r="B680" s="42"/>
      <c r="C680" s="38"/>
    </row>
    <row r="681" spans="1:3" s="36" customFormat="1" ht="12.75">
      <c r="A681" s="38"/>
      <c r="B681" s="42"/>
      <c r="C681" s="38"/>
    </row>
    <row r="682" spans="1:3" s="36" customFormat="1" ht="12.75">
      <c r="A682" s="38"/>
      <c r="B682" s="42"/>
      <c r="C682" s="38"/>
    </row>
    <row r="683" spans="1:3" s="36" customFormat="1" ht="12.75">
      <c r="A683" s="38"/>
      <c r="B683" s="42"/>
      <c r="C683" s="38"/>
    </row>
    <row r="684" spans="1:3" s="36" customFormat="1" ht="12.75">
      <c r="A684" s="38"/>
      <c r="B684" s="42"/>
      <c r="C684" s="38"/>
    </row>
    <row r="685" spans="1:3" s="36" customFormat="1" ht="12.75">
      <c r="A685" s="38"/>
      <c r="B685" s="42"/>
      <c r="C685" s="38"/>
    </row>
    <row r="686" spans="1:3" s="36" customFormat="1" ht="12.75">
      <c r="A686" s="38"/>
      <c r="B686" s="42"/>
      <c r="C686" s="38"/>
    </row>
    <row r="687" spans="1:3" s="36" customFormat="1" ht="12.75">
      <c r="A687" s="38"/>
      <c r="B687" s="42"/>
      <c r="C687" s="38"/>
    </row>
    <row r="688" spans="1:3" s="36" customFormat="1" ht="12.75">
      <c r="A688" s="38"/>
      <c r="B688" s="42"/>
      <c r="C688" s="38"/>
    </row>
    <row r="689" spans="1:3" s="36" customFormat="1" ht="12.75">
      <c r="A689" s="38"/>
      <c r="B689" s="42"/>
      <c r="C689" s="38"/>
    </row>
    <row r="690" spans="1:3" s="36" customFormat="1" ht="12.75">
      <c r="A690" s="38"/>
      <c r="B690" s="42"/>
      <c r="C690" s="38"/>
    </row>
    <row r="691" spans="1:3" s="36" customFormat="1" ht="12.75">
      <c r="A691" s="38"/>
      <c r="B691" s="42"/>
      <c r="C691" s="38"/>
    </row>
    <row r="692" spans="1:3" s="36" customFormat="1" ht="12.75">
      <c r="A692" s="38"/>
      <c r="B692" s="42"/>
      <c r="C692" s="38"/>
    </row>
    <row r="693" spans="1:3" s="36" customFormat="1" ht="12.75">
      <c r="A693" s="38"/>
      <c r="B693" s="42"/>
      <c r="C693" s="38"/>
    </row>
    <row r="694" spans="1:3" s="36" customFormat="1" ht="12.75">
      <c r="A694" s="38"/>
      <c r="B694" s="42"/>
      <c r="C694" s="38"/>
    </row>
    <row r="695" spans="1:3" s="36" customFormat="1" ht="12.75">
      <c r="A695" s="38"/>
      <c r="B695" s="42"/>
      <c r="C695" s="38"/>
    </row>
    <row r="696" spans="1:3" s="36" customFormat="1" ht="12.75">
      <c r="A696" s="38"/>
      <c r="B696" s="42"/>
      <c r="C696" s="38"/>
    </row>
    <row r="697" spans="1:3" s="36" customFormat="1" ht="12.75">
      <c r="A697" s="38"/>
      <c r="B697" s="42"/>
      <c r="C697" s="38"/>
    </row>
    <row r="698" spans="1:3" s="36" customFormat="1" ht="12.75">
      <c r="A698" s="38"/>
      <c r="B698" s="42"/>
      <c r="C698" s="38"/>
    </row>
    <row r="699" spans="1:3" s="36" customFormat="1" ht="12.75">
      <c r="A699" s="38"/>
      <c r="B699" s="42"/>
      <c r="C699" s="38"/>
    </row>
    <row r="700" spans="1:3" s="36" customFormat="1" ht="12.75">
      <c r="A700" s="38"/>
      <c r="B700" s="42"/>
      <c r="C700" s="38"/>
    </row>
    <row r="701" spans="1:3" s="36" customFormat="1" ht="12.75">
      <c r="A701" s="38"/>
      <c r="B701" s="42"/>
      <c r="C701" s="38"/>
    </row>
    <row r="702" spans="1:3" s="36" customFormat="1" ht="12.75">
      <c r="A702" s="38"/>
      <c r="B702" s="42"/>
      <c r="C702" s="38"/>
    </row>
    <row r="703" spans="1:3" s="36" customFormat="1" ht="12.75">
      <c r="A703" s="38"/>
      <c r="B703" s="42"/>
      <c r="C703" s="38"/>
    </row>
    <row r="704" spans="1:3" s="36" customFormat="1" ht="12.75">
      <c r="A704" s="38"/>
      <c r="B704" s="42"/>
      <c r="C704" s="38"/>
    </row>
    <row r="705" spans="1:3" s="36" customFormat="1" ht="12.75">
      <c r="A705" s="38"/>
      <c r="B705" s="42"/>
      <c r="C705" s="38"/>
    </row>
    <row r="706" spans="1:3" s="36" customFormat="1" ht="12.75">
      <c r="A706" s="38"/>
      <c r="B706" s="42"/>
      <c r="C706" s="38"/>
    </row>
    <row r="707" spans="1:3" s="36" customFormat="1" ht="12.75">
      <c r="A707" s="38"/>
      <c r="B707" s="42"/>
      <c r="C707" s="38"/>
    </row>
    <row r="708" spans="1:3" s="36" customFormat="1" ht="12.75">
      <c r="A708" s="38"/>
      <c r="B708" s="42"/>
      <c r="C708" s="38"/>
    </row>
    <row r="709" spans="1:3" s="36" customFormat="1" ht="12.75">
      <c r="A709" s="38"/>
      <c r="B709" s="42"/>
      <c r="C709" s="38"/>
    </row>
    <row r="710" spans="1:3" s="36" customFormat="1" ht="12.75">
      <c r="A710" s="38"/>
      <c r="B710" s="42"/>
      <c r="C710" s="38"/>
    </row>
    <row r="711" spans="1:3" s="36" customFormat="1" ht="12.75">
      <c r="A711" s="38"/>
      <c r="B711" s="42"/>
      <c r="C711" s="38"/>
    </row>
    <row r="712" spans="1:3" s="36" customFormat="1" ht="12.75">
      <c r="A712" s="38"/>
      <c r="B712" s="42"/>
      <c r="C712" s="38"/>
    </row>
    <row r="713" spans="1:3" s="36" customFormat="1" ht="12.75">
      <c r="A713" s="38"/>
      <c r="B713" s="42"/>
      <c r="C713" s="38"/>
    </row>
    <row r="714" spans="1:3" s="36" customFormat="1" ht="12.75">
      <c r="A714" s="38"/>
      <c r="B714" s="42"/>
      <c r="C714" s="38"/>
    </row>
    <row r="715" spans="1:3" s="36" customFormat="1" ht="12.75">
      <c r="A715" s="38"/>
      <c r="B715" s="42"/>
      <c r="C715" s="38"/>
    </row>
    <row r="716" spans="1:3" s="36" customFormat="1" ht="12.75">
      <c r="A716" s="38"/>
      <c r="B716" s="42"/>
      <c r="C716" s="38"/>
    </row>
    <row r="717" spans="1:3" s="36" customFormat="1" ht="12.75">
      <c r="A717" s="38"/>
      <c r="B717" s="42"/>
      <c r="C717" s="38"/>
    </row>
    <row r="718" spans="1:3" s="36" customFormat="1" ht="12.75">
      <c r="A718" s="38"/>
      <c r="B718" s="42"/>
      <c r="C718" s="38"/>
    </row>
    <row r="719" spans="1:3" s="36" customFormat="1" ht="12.75">
      <c r="A719" s="38"/>
      <c r="B719" s="42"/>
      <c r="C719" s="38"/>
    </row>
    <row r="720" spans="1:3" s="36" customFormat="1" ht="12.75">
      <c r="A720" s="38"/>
      <c r="B720" s="42"/>
      <c r="C720" s="38"/>
    </row>
    <row r="721" spans="1:3" s="36" customFormat="1" ht="12.75">
      <c r="A721" s="38"/>
      <c r="B721" s="42"/>
      <c r="C721" s="38"/>
    </row>
    <row r="722" spans="1:3" s="36" customFormat="1" ht="12.75">
      <c r="A722" s="38"/>
      <c r="B722" s="42"/>
      <c r="C722" s="38"/>
    </row>
    <row r="723" spans="1:3" s="36" customFormat="1" ht="12.75">
      <c r="A723" s="38"/>
      <c r="B723" s="42"/>
      <c r="C723" s="38"/>
    </row>
    <row r="724" spans="1:3" s="36" customFormat="1" ht="12.75">
      <c r="A724" s="38"/>
      <c r="B724" s="42"/>
      <c r="C724" s="38"/>
    </row>
    <row r="725" spans="1:3" s="36" customFormat="1" ht="12.75">
      <c r="A725" s="38"/>
      <c r="B725" s="42"/>
      <c r="C725" s="38"/>
    </row>
    <row r="726" spans="1:3" s="36" customFormat="1" ht="12.75">
      <c r="A726" s="38"/>
      <c r="B726" s="42"/>
      <c r="C726" s="38"/>
    </row>
    <row r="727" spans="1:3" s="36" customFormat="1" ht="12.75">
      <c r="A727" s="38"/>
      <c r="B727" s="42"/>
      <c r="C727" s="38"/>
    </row>
    <row r="728" spans="1:3" s="36" customFormat="1" ht="12.75">
      <c r="A728" s="38"/>
      <c r="B728" s="42"/>
      <c r="C728" s="38"/>
    </row>
    <row r="729" spans="1:3" s="36" customFormat="1" ht="12.75">
      <c r="A729" s="38"/>
      <c r="B729" s="42"/>
      <c r="C729" s="38"/>
    </row>
    <row r="730" spans="1:3" s="36" customFormat="1" ht="12.75">
      <c r="A730" s="38"/>
      <c r="B730" s="42"/>
      <c r="C730" s="38"/>
    </row>
    <row r="731" spans="1:3" s="36" customFormat="1" ht="12.75">
      <c r="A731" s="38"/>
      <c r="B731" s="42"/>
      <c r="C731" s="38"/>
    </row>
    <row r="732" spans="1:3" s="36" customFormat="1" ht="12.75">
      <c r="A732" s="38"/>
      <c r="B732" s="42"/>
      <c r="C732" s="38"/>
    </row>
    <row r="733" spans="1:3" s="36" customFormat="1" ht="12.75">
      <c r="A733" s="38"/>
      <c r="B733" s="42"/>
      <c r="C733" s="38"/>
    </row>
    <row r="734" spans="1:3" s="36" customFormat="1" ht="12.75">
      <c r="A734" s="38"/>
      <c r="B734" s="42"/>
      <c r="C734" s="38"/>
    </row>
    <row r="735" spans="1:3" s="36" customFormat="1" ht="12.75">
      <c r="A735" s="38"/>
      <c r="B735" s="42"/>
      <c r="C735" s="38"/>
    </row>
    <row r="736" spans="1:3" s="36" customFormat="1" ht="12.75">
      <c r="A736" s="38"/>
      <c r="B736" s="42"/>
      <c r="C736" s="38"/>
    </row>
    <row r="737" spans="1:3" s="36" customFormat="1" ht="12.75">
      <c r="A737" s="38"/>
      <c r="B737" s="42"/>
      <c r="C737" s="38"/>
    </row>
    <row r="738" spans="1:3" s="36" customFormat="1" ht="12.75">
      <c r="A738" s="38"/>
      <c r="B738" s="42"/>
      <c r="C738" s="38"/>
    </row>
    <row r="739" spans="1:3" s="36" customFormat="1" ht="12.75">
      <c r="A739" s="38"/>
      <c r="B739" s="42"/>
      <c r="C739" s="38"/>
    </row>
    <row r="740" spans="1:3" s="36" customFormat="1" ht="12.75">
      <c r="A740" s="38"/>
      <c r="B740" s="42"/>
      <c r="C740" s="38"/>
    </row>
    <row r="741" spans="1:3" s="36" customFormat="1" ht="12.75">
      <c r="A741" s="38"/>
      <c r="B741" s="42"/>
      <c r="C741" s="38"/>
    </row>
    <row r="742" spans="1:3" s="36" customFormat="1" ht="12.75">
      <c r="A742" s="38"/>
      <c r="B742" s="42"/>
      <c r="C742" s="38"/>
    </row>
    <row r="743" spans="1:3" s="36" customFormat="1" ht="12.75">
      <c r="A743" s="38"/>
      <c r="B743" s="42"/>
      <c r="C743" s="38"/>
    </row>
    <row r="744" spans="1:3" s="36" customFormat="1" ht="12.75">
      <c r="A744" s="38"/>
      <c r="B744" s="42"/>
      <c r="C744" s="38"/>
    </row>
    <row r="745" spans="1:3" s="36" customFormat="1" ht="12.75">
      <c r="A745" s="38"/>
      <c r="B745" s="42"/>
      <c r="C745" s="38"/>
    </row>
    <row r="746" spans="1:3" s="36" customFormat="1" ht="12.75">
      <c r="A746" s="38"/>
      <c r="B746" s="42"/>
      <c r="C746" s="38"/>
    </row>
    <row r="747" spans="1:3" s="36" customFormat="1" ht="12.75">
      <c r="A747" s="38"/>
      <c r="B747" s="42"/>
      <c r="C747" s="38"/>
    </row>
    <row r="748" spans="1:3" s="36" customFormat="1" ht="12.75">
      <c r="A748" s="38"/>
      <c r="B748" s="42"/>
      <c r="C748" s="38"/>
    </row>
    <row r="749" spans="1:3" s="36" customFormat="1" ht="12.75">
      <c r="A749" s="38"/>
      <c r="B749" s="42"/>
      <c r="C749" s="38"/>
    </row>
    <row r="750" spans="1:3" s="36" customFormat="1" ht="12.75">
      <c r="A750" s="38"/>
      <c r="B750" s="42"/>
      <c r="C750" s="38"/>
    </row>
    <row r="751" spans="1:3" s="36" customFormat="1" ht="12.75">
      <c r="A751" s="38"/>
      <c r="B751" s="42"/>
      <c r="C751" s="38"/>
    </row>
    <row r="752" spans="1:3" s="36" customFormat="1" ht="12.75">
      <c r="A752" s="38"/>
      <c r="B752" s="42"/>
      <c r="C752" s="38"/>
    </row>
    <row r="753" spans="1:3" s="36" customFormat="1" ht="12.75">
      <c r="A753" s="38"/>
      <c r="B753" s="42"/>
      <c r="C753" s="38"/>
    </row>
    <row r="754" spans="1:3" s="36" customFormat="1" ht="12.75">
      <c r="A754" s="38"/>
      <c r="B754" s="42"/>
      <c r="C754" s="38"/>
    </row>
    <row r="755" spans="1:3" s="36" customFormat="1" ht="12.75">
      <c r="A755" s="38"/>
      <c r="B755" s="42"/>
      <c r="C755" s="38"/>
    </row>
    <row r="756" spans="1:3" s="36" customFormat="1" ht="12.75">
      <c r="A756" s="38"/>
      <c r="B756" s="42"/>
      <c r="C756" s="38"/>
    </row>
    <row r="757" spans="1:3" s="36" customFormat="1" ht="12.75">
      <c r="A757" s="38"/>
      <c r="B757" s="42"/>
      <c r="C757" s="38"/>
    </row>
    <row r="758" spans="1:3" s="36" customFormat="1" ht="12.75">
      <c r="A758" s="38"/>
      <c r="B758" s="42"/>
      <c r="C758" s="38"/>
    </row>
    <row r="759" spans="1:3" s="36" customFormat="1" ht="12.75">
      <c r="A759" s="38"/>
      <c r="B759" s="42"/>
      <c r="C759" s="38"/>
    </row>
    <row r="760" spans="1:3" s="36" customFormat="1" ht="12.75">
      <c r="A760" s="38"/>
      <c r="B760" s="42"/>
      <c r="C760" s="38"/>
    </row>
    <row r="761" spans="1:3" s="36" customFormat="1" ht="12.75">
      <c r="A761" s="38"/>
      <c r="B761" s="42"/>
      <c r="C761" s="38"/>
    </row>
    <row r="762" spans="1:3" s="36" customFormat="1" ht="12.75">
      <c r="A762" s="38"/>
      <c r="B762" s="42"/>
      <c r="C762" s="38"/>
    </row>
    <row r="763" spans="1:3" s="36" customFormat="1" ht="12.75">
      <c r="A763" s="38"/>
      <c r="B763" s="42"/>
      <c r="C763" s="38"/>
    </row>
    <row r="764" spans="1:3" s="36" customFormat="1" ht="12.75">
      <c r="A764" s="38"/>
      <c r="B764" s="42"/>
      <c r="C764" s="38"/>
    </row>
    <row r="765" spans="1:3" s="36" customFormat="1" ht="12.75">
      <c r="A765" s="38"/>
      <c r="B765" s="42"/>
      <c r="C765" s="38"/>
    </row>
    <row r="766" spans="1:3" s="36" customFormat="1" ht="12.75">
      <c r="A766" s="38"/>
      <c r="B766" s="42"/>
      <c r="C766" s="38"/>
    </row>
    <row r="767" spans="1:3" s="36" customFormat="1" ht="12.75">
      <c r="A767" s="38"/>
      <c r="B767" s="42"/>
      <c r="C767" s="38"/>
    </row>
    <row r="768" spans="1:3" s="36" customFormat="1" ht="12.75">
      <c r="A768" s="38"/>
      <c r="B768" s="42"/>
      <c r="C768" s="38"/>
    </row>
    <row r="769" spans="1:3" s="36" customFormat="1" ht="12.75">
      <c r="A769" s="38"/>
      <c r="B769" s="42"/>
      <c r="C769" s="38"/>
    </row>
    <row r="770" spans="1:3" s="36" customFormat="1" ht="12.75">
      <c r="A770" s="38"/>
      <c r="B770" s="42"/>
      <c r="C770" s="38"/>
    </row>
    <row r="771" spans="1:3" s="36" customFormat="1" ht="12.75">
      <c r="A771" s="38"/>
      <c r="B771" s="42"/>
      <c r="C771" s="38"/>
    </row>
    <row r="772" spans="1:3" s="36" customFormat="1" ht="12.75">
      <c r="A772" s="38"/>
      <c r="B772" s="42"/>
      <c r="C772" s="38"/>
    </row>
    <row r="773" spans="1:3" s="36" customFormat="1" ht="12.75">
      <c r="A773" s="38"/>
      <c r="B773" s="42"/>
      <c r="C773" s="38"/>
    </row>
    <row r="774" spans="1:3" s="36" customFormat="1" ht="12.75">
      <c r="A774" s="38"/>
      <c r="B774" s="42"/>
      <c r="C774" s="38"/>
    </row>
    <row r="775" spans="1:3" s="36" customFormat="1" ht="12.75">
      <c r="A775" s="38"/>
      <c r="B775" s="42"/>
      <c r="C775" s="38"/>
    </row>
    <row r="776" spans="1:3" s="36" customFormat="1" ht="12.75">
      <c r="A776" s="38"/>
      <c r="B776" s="42"/>
      <c r="C776" s="38"/>
    </row>
    <row r="777" spans="1:3" s="36" customFormat="1" ht="12.75">
      <c r="A777" s="38"/>
      <c r="B777" s="42"/>
      <c r="C777" s="38"/>
    </row>
    <row r="778" spans="1:3" s="36" customFormat="1" ht="12.75">
      <c r="A778" s="38"/>
      <c r="B778" s="42"/>
      <c r="C778" s="38"/>
    </row>
    <row r="779" spans="1:3" s="36" customFormat="1" ht="12.75">
      <c r="A779" s="38"/>
      <c r="B779" s="42"/>
      <c r="C779" s="38"/>
    </row>
    <row r="780" spans="1:3" s="36" customFormat="1" ht="12.75">
      <c r="A780" s="38"/>
      <c r="B780" s="42"/>
      <c r="C780" s="38"/>
    </row>
    <row r="781" spans="1:3" s="36" customFormat="1" ht="12.75">
      <c r="A781" s="38"/>
      <c r="B781" s="42"/>
      <c r="C781" s="38"/>
    </row>
    <row r="782" spans="1:3" s="36" customFormat="1" ht="12.75">
      <c r="A782" s="38"/>
      <c r="B782" s="42"/>
      <c r="C782" s="38"/>
    </row>
    <row r="783" spans="1:3" s="36" customFormat="1" ht="12.75">
      <c r="A783" s="38"/>
      <c r="B783" s="42"/>
      <c r="C783" s="38"/>
    </row>
    <row r="784" spans="1:3" s="36" customFormat="1" ht="12.75">
      <c r="A784" s="38"/>
      <c r="B784" s="42"/>
      <c r="C784" s="38"/>
    </row>
    <row r="785" spans="1:3" s="36" customFormat="1" ht="12.75">
      <c r="A785" s="38"/>
      <c r="B785" s="42"/>
      <c r="C785" s="38"/>
    </row>
    <row r="786" spans="1:3" s="36" customFormat="1" ht="12.75">
      <c r="A786" s="38"/>
      <c r="B786" s="42"/>
      <c r="C786" s="38"/>
    </row>
    <row r="787" spans="1:3" s="36" customFormat="1" ht="12.75">
      <c r="A787" s="38"/>
      <c r="B787" s="42"/>
      <c r="C787" s="38"/>
    </row>
    <row r="788" spans="1:3" s="36" customFormat="1" ht="12.75">
      <c r="A788" s="38"/>
      <c r="B788" s="42"/>
      <c r="C788" s="38"/>
    </row>
    <row r="789" spans="1:3" s="36" customFormat="1" ht="12.75">
      <c r="A789" s="38"/>
      <c r="B789" s="42"/>
      <c r="C789" s="38"/>
    </row>
    <row r="790" spans="1:3" s="36" customFormat="1" ht="12.75">
      <c r="A790" s="38"/>
      <c r="B790" s="42"/>
      <c r="C790" s="38"/>
    </row>
    <row r="791" spans="1:3" s="36" customFormat="1" ht="12.75">
      <c r="A791" s="38"/>
      <c r="B791" s="42"/>
      <c r="C791" s="38"/>
    </row>
    <row r="792" spans="1:3" s="36" customFormat="1" ht="12.75">
      <c r="A792" s="38"/>
      <c r="B792" s="42"/>
      <c r="C792" s="38"/>
    </row>
    <row r="793" spans="1:3" s="36" customFormat="1" ht="12.75">
      <c r="A793" s="38"/>
      <c r="B793" s="42"/>
      <c r="C793" s="38"/>
    </row>
    <row r="794" spans="1:3" s="36" customFormat="1" ht="12.75">
      <c r="A794" s="38"/>
      <c r="B794" s="42"/>
      <c r="C794" s="38"/>
    </row>
    <row r="795" spans="1:3" s="36" customFormat="1" ht="12.75">
      <c r="A795" s="38"/>
      <c r="B795" s="42"/>
      <c r="C795" s="38"/>
    </row>
    <row r="796" spans="1:3" s="36" customFormat="1" ht="12.75">
      <c r="A796" s="38"/>
      <c r="B796" s="42"/>
      <c r="C796" s="38"/>
    </row>
    <row r="797" spans="1:3" s="36" customFormat="1" ht="12.75">
      <c r="A797" s="38"/>
      <c r="B797" s="42"/>
      <c r="C797" s="38"/>
    </row>
    <row r="798" spans="1:3" s="36" customFormat="1" ht="12.75">
      <c r="A798" s="38"/>
      <c r="B798" s="42"/>
      <c r="C798" s="38"/>
    </row>
    <row r="799" spans="1:3" s="36" customFormat="1" ht="12.75">
      <c r="A799" s="38"/>
      <c r="B799" s="42"/>
      <c r="C799" s="38"/>
    </row>
    <row r="800" spans="1:3" s="36" customFormat="1" ht="12.75">
      <c r="A800" s="38"/>
      <c r="B800" s="42"/>
      <c r="C800" s="38"/>
    </row>
    <row r="801" spans="1:3" s="36" customFormat="1" ht="12.75">
      <c r="A801" s="38"/>
      <c r="B801" s="42"/>
      <c r="C801" s="38"/>
    </row>
    <row r="802" spans="1:3" s="36" customFormat="1" ht="12.75">
      <c r="A802" s="38"/>
      <c r="B802" s="42"/>
      <c r="C802" s="38"/>
    </row>
    <row r="803" spans="1:3" s="36" customFormat="1" ht="12.75">
      <c r="A803" s="38"/>
      <c r="B803" s="42"/>
      <c r="C803" s="38"/>
    </row>
    <row r="804" spans="1:3" s="36" customFormat="1" ht="12.75">
      <c r="A804" s="38"/>
      <c r="B804" s="42"/>
      <c r="C804" s="38"/>
    </row>
    <row r="805" spans="1:3" s="36" customFormat="1" ht="12.75">
      <c r="A805" s="38"/>
      <c r="B805" s="42"/>
      <c r="C805" s="38"/>
    </row>
    <row r="806" spans="1:3" s="36" customFormat="1" ht="12.75">
      <c r="A806" s="38"/>
      <c r="B806" s="42"/>
      <c r="C806" s="38"/>
    </row>
    <row r="807" spans="1:3" s="36" customFormat="1" ht="12.75">
      <c r="A807" s="38"/>
      <c r="B807" s="42"/>
      <c r="C807" s="38"/>
    </row>
    <row r="808" spans="1:3" s="36" customFormat="1" ht="12.75">
      <c r="A808" s="38"/>
      <c r="B808" s="42"/>
      <c r="C808" s="38"/>
    </row>
    <row r="809" spans="1:3" s="36" customFormat="1" ht="12.75">
      <c r="A809" s="38"/>
      <c r="B809" s="42"/>
      <c r="C809" s="38"/>
    </row>
    <row r="810" spans="1:3" s="36" customFormat="1" ht="12.75">
      <c r="A810" s="38"/>
      <c r="B810" s="42"/>
      <c r="C810" s="38"/>
    </row>
    <row r="811" spans="1:3" s="36" customFormat="1" ht="12.75">
      <c r="A811" s="38"/>
      <c r="B811" s="42"/>
      <c r="C811" s="38"/>
    </row>
    <row r="812" spans="1:3" s="36" customFormat="1" ht="12.75">
      <c r="A812" s="38"/>
      <c r="B812" s="42"/>
      <c r="C812" s="38"/>
    </row>
    <row r="813" spans="1:3" s="36" customFormat="1" ht="12.75">
      <c r="A813" s="38"/>
      <c r="B813" s="42"/>
      <c r="C813" s="38"/>
    </row>
    <row r="814" spans="1:3" s="36" customFormat="1" ht="12.75">
      <c r="A814" s="38"/>
      <c r="B814" s="42"/>
      <c r="C814" s="38"/>
    </row>
    <row r="815" spans="1:3" s="36" customFormat="1" ht="12.75">
      <c r="A815" s="38"/>
      <c r="B815" s="42"/>
      <c r="C815" s="38"/>
    </row>
    <row r="816" spans="1:3" s="36" customFormat="1" ht="12.75">
      <c r="A816" s="38"/>
      <c r="B816" s="42"/>
      <c r="C816" s="38"/>
    </row>
    <row r="817" spans="1:3" s="36" customFormat="1" ht="12.75">
      <c r="A817" s="38"/>
      <c r="B817" s="42"/>
      <c r="C817" s="38"/>
    </row>
    <row r="818" spans="1:3" s="36" customFormat="1" ht="12.75">
      <c r="A818" s="38"/>
      <c r="B818" s="42"/>
      <c r="C818" s="38"/>
    </row>
    <row r="819" spans="1:3" s="36" customFormat="1" ht="12.75">
      <c r="A819" s="38"/>
      <c r="B819" s="42"/>
      <c r="C819" s="38"/>
    </row>
    <row r="820" spans="1:3" s="36" customFormat="1" ht="12.75">
      <c r="A820" s="38"/>
      <c r="B820" s="42"/>
      <c r="C820" s="38"/>
    </row>
    <row r="821" spans="1:3" s="36" customFormat="1" ht="12.75">
      <c r="A821" s="38"/>
      <c r="B821" s="42"/>
      <c r="C821" s="38"/>
    </row>
    <row r="822" spans="1:3" s="36" customFormat="1" ht="12.75">
      <c r="A822" s="38"/>
      <c r="B822" s="42"/>
      <c r="C822" s="38"/>
    </row>
    <row r="823" spans="1:3" s="36" customFormat="1" ht="12.75">
      <c r="A823" s="38"/>
      <c r="B823" s="42"/>
      <c r="C823" s="38"/>
    </row>
    <row r="824" spans="1:3" s="36" customFormat="1" ht="12.75">
      <c r="A824" s="38"/>
      <c r="B824" s="42"/>
      <c r="C824" s="38"/>
    </row>
    <row r="825" spans="1:3" s="36" customFormat="1" ht="12.75">
      <c r="A825" s="38"/>
      <c r="B825" s="42"/>
      <c r="C825" s="38"/>
    </row>
    <row r="826" spans="1:3" s="36" customFormat="1" ht="12.75">
      <c r="A826" s="38"/>
      <c r="B826" s="42"/>
      <c r="C826" s="38"/>
    </row>
    <row r="827" spans="1:3" s="36" customFormat="1" ht="12.75">
      <c r="A827" s="38"/>
      <c r="B827" s="42"/>
      <c r="C827" s="38"/>
    </row>
    <row r="828" spans="1:3" s="36" customFormat="1" ht="12.75">
      <c r="A828" s="38"/>
      <c r="B828" s="42"/>
      <c r="C828" s="38"/>
    </row>
    <row r="829" spans="1:3" s="36" customFormat="1" ht="12.75">
      <c r="A829" s="38"/>
      <c r="B829" s="42"/>
      <c r="C829" s="38"/>
    </row>
    <row r="830" spans="1:3" s="36" customFormat="1" ht="12.75">
      <c r="A830" s="38"/>
      <c r="B830" s="42"/>
      <c r="C830" s="38"/>
    </row>
    <row r="831" spans="1:3" s="36" customFormat="1" ht="12.75">
      <c r="A831" s="38"/>
      <c r="B831" s="42"/>
      <c r="C831" s="38"/>
    </row>
    <row r="832" spans="1:3" s="36" customFormat="1" ht="12.75">
      <c r="A832" s="38"/>
      <c r="B832" s="42"/>
      <c r="C832" s="38"/>
    </row>
    <row r="833" spans="1:3" s="36" customFormat="1" ht="12.75">
      <c r="A833" s="38"/>
      <c r="B833" s="42"/>
      <c r="C833" s="38"/>
    </row>
    <row r="834" spans="1:3" s="36" customFormat="1" ht="12.75">
      <c r="A834" s="38"/>
      <c r="B834" s="42"/>
      <c r="C834" s="38"/>
    </row>
    <row r="835" spans="1:3" s="36" customFormat="1" ht="12.75">
      <c r="A835" s="38"/>
      <c r="B835" s="42"/>
      <c r="C835" s="38"/>
    </row>
    <row r="836" spans="1:3" s="36" customFormat="1" ht="12.75">
      <c r="A836" s="38"/>
      <c r="B836" s="42"/>
      <c r="C836" s="38"/>
    </row>
    <row r="837" spans="1:3" s="36" customFormat="1" ht="12.75">
      <c r="A837" s="38"/>
      <c r="B837" s="42"/>
      <c r="C837" s="38"/>
    </row>
    <row r="838" spans="1:3" s="36" customFormat="1" ht="12.75">
      <c r="A838" s="38"/>
      <c r="B838" s="42"/>
      <c r="C838" s="38"/>
    </row>
    <row r="839" spans="1:3" s="36" customFormat="1" ht="12.75">
      <c r="A839" s="38"/>
      <c r="B839" s="42"/>
      <c r="C839" s="38"/>
    </row>
    <row r="840" spans="1:3" s="36" customFormat="1" ht="12.75">
      <c r="A840" s="38"/>
      <c r="B840" s="42"/>
      <c r="C840" s="38"/>
    </row>
    <row r="841" spans="1:3" s="36" customFormat="1" ht="12.75">
      <c r="A841" s="38"/>
      <c r="B841" s="42"/>
      <c r="C841" s="38"/>
    </row>
    <row r="842" spans="1:3" s="36" customFormat="1" ht="12.75">
      <c r="A842" s="38"/>
      <c r="B842" s="42"/>
      <c r="C842" s="38"/>
    </row>
    <row r="843" spans="1:3" s="36" customFormat="1" ht="12.75">
      <c r="A843" s="38"/>
      <c r="B843" s="42"/>
      <c r="C843" s="38"/>
    </row>
    <row r="844" spans="1:3" s="36" customFormat="1" ht="12.75">
      <c r="A844" s="38"/>
      <c r="B844" s="42"/>
      <c r="C844" s="38"/>
    </row>
    <row r="845" spans="1:3" s="36" customFormat="1" ht="12.75">
      <c r="A845" s="38"/>
      <c r="B845" s="42"/>
      <c r="C845" s="38"/>
    </row>
    <row r="846" spans="1:3" s="36" customFormat="1" ht="12.75">
      <c r="A846" s="38"/>
      <c r="B846" s="42"/>
      <c r="C846" s="38"/>
    </row>
    <row r="847" spans="1:3" s="36" customFormat="1" ht="12.75">
      <c r="A847" s="38"/>
      <c r="B847" s="42"/>
      <c r="C847" s="38"/>
    </row>
    <row r="848" spans="1:3" s="36" customFormat="1" ht="12.75">
      <c r="A848" s="38"/>
      <c r="B848" s="42"/>
      <c r="C848" s="38"/>
    </row>
    <row r="849" spans="1:3" s="36" customFormat="1" ht="12.75">
      <c r="A849" s="38"/>
      <c r="B849" s="42"/>
      <c r="C849" s="38"/>
    </row>
    <row r="850" spans="1:3" s="36" customFormat="1" ht="12.75">
      <c r="A850" s="38"/>
      <c r="B850" s="42"/>
      <c r="C850" s="38"/>
    </row>
    <row r="851" spans="1:3" s="36" customFormat="1" ht="12.75">
      <c r="A851" s="38"/>
      <c r="B851" s="42"/>
      <c r="C851" s="38"/>
    </row>
    <row r="852" spans="1:3" s="36" customFormat="1" ht="12.75">
      <c r="A852" s="38"/>
      <c r="B852" s="42"/>
      <c r="C852" s="38"/>
    </row>
    <row r="853" spans="1:3" s="36" customFormat="1" ht="12.75">
      <c r="A853" s="38"/>
      <c r="B853" s="42"/>
      <c r="C853" s="38"/>
    </row>
    <row r="854" spans="1:3" s="36" customFormat="1" ht="12.75">
      <c r="A854" s="38"/>
      <c r="B854" s="42"/>
      <c r="C854" s="38"/>
    </row>
    <row r="855" spans="1:3" s="36" customFormat="1" ht="12.75">
      <c r="A855" s="38"/>
      <c r="B855" s="42"/>
      <c r="C855" s="38"/>
    </row>
    <row r="856" spans="1:3" s="36" customFormat="1" ht="12.75">
      <c r="A856" s="38"/>
      <c r="B856" s="42"/>
      <c r="C856" s="38"/>
    </row>
    <row r="857" spans="1:3" s="36" customFormat="1" ht="12.75">
      <c r="A857" s="38"/>
      <c r="B857" s="42"/>
      <c r="C857" s="38"/>
    </row>
    <row r="858" spans="1:3" s="36" customFormat="1" ht="12.75">
      <c r="A858" s="38"/>
      <c r="B858" s="42"/>
      <c r="C858" s="38"/>
    </row>
    <row r="859" spans="1:3" s="36" customFormat="1" ht="12.75">
      <c r="A859" s="38"/>
      <c r="B859" s="42"/>
      <c r="C859" s="38"/>
    </row>
    <row r="860" spans="1:3" s="36" customFormat="1" ht="12.75">
      <c r="A860" s="38"/>
      <c r="B860" s="42"/>
      <c r="C860" s="38"/>
    </row>
    <row r="861" spans="1:3" s="36" customFormat="1" ht="12.75">
      <c r="A861" s="38"/>
      <c r="B861" s="42"/>
      <c r="C861" s="38"/>
    </row>
    <row r="862" spans="1:3" s="36" customFormat="1" ht="12.75">
      <c r="A862" s="38"/>
      <c r="B862" s="42"/>
      <c r="C862" s="38"/>
    </row>
    <row r="863" spans="1:3" s="36" customFormat="1" ht="12.75">
      <c r="A863" s="38"/>
      <c r="B863" s="42"/>
      <c r="C863" s="38"/>
    </row>
    <row r="864" spans="1:3" s="36" customFormat="1" ht="12.75">
      <c r="A864" s="38"/>
      <c r="B864" s="42"/>
      <c r="C864" s="38"/>
    </row>
    <row r="865" spans="1:3" s="36" customFormat="1" ht="12.75">
      <c r="A865" s="38"/>
      <c r="B865" s="42"/>
      <c r="C865" s="38"/>
    </row>
    <row r="866" spans="1:3" s="36" customFormat="1" ht="12.75">
      <c r="A866" s="38"/>
      <c r="B866" s="42"/>
      <c r="C866" s="38"/>
    </row>
    <row r="867" spans="1:3" s="36" customFormat="1" ht="12.75">
      <c r="A867" s="38"/>
      <c r="B867" s="42"/>
      <c r="C867" s="38"/>
    </row>
    <row r="868" spans="1:3" s="36" customFormat="1" ht="12.75">
      <c r="A868" s="38"/>
      <c r="B868" s="42"/>
      <c r="C868" s="38"/>
    </row>
    <row r="869" spans="1:3" s="36" customFormat="1" ht="12.75">
      <c r="A869" s="38"/>
      <c r="B869" s="42"/>
      <c r="C869" s="38"/>
    </row>
    <row r="870" spans="1:3" s="36" customFormat="1" ht="12.75">
      <c r="A870" s="38"/>
      <c r="B870" s="42"/>
      <c r="C870" s="38"/>
    </row>
    <row r="871" spans="1:3" s="36" customFormat="1" ht="12.75">
      <c r="A871" s="38"/>
      <c r="B871" s="42"/>
      <c r="C871" s="38"/>
    </row>
    <row r="872" spans="1:3" s="36" customFormat="1" ht="12.75">
      <c r="A872" s="38"/>
      <c r="B872" s="42"/>
      <c r="C872" s="38"/>
    </row>
    <row r="873" spans="1:3" s="36" customFormat="1" ht="12.75">
      <c r="A873" s="38"/>
      <c r="B873" s="42"/>
      <c r="C873" s="38"/>
    </row>
    <row r="874" spans="1:3" s="36" customFormat="1" ht="12.75">
      <c r="A874" s="38"/>
      <c r="B874" s="42"/>
      <c r="C874" s="38"/>
    </row>
    <row r="875" spans="1:3" s="36" customFormat="1" ht="12.75">
      <c r="A875" s="38"/>
      <c r="B875" s="42"/>
      <c r="C875" s="38"/>
    </row>
    <row r="876" spans="1:3" s="36" customFormat="1" ht="12.75">
      <c r="A876" s="38"/>
      <c r="B876" s="42"/>
      <c r="C876" s="38"/>
    </row>
    <row r="877" spans="1:3" s="36" customFormat="1" ht="12.75">
      <c r="A877" s="38"/>
      <c r="B877" s="42"/>
      <c r="C877" s="38"/>
    </row>
    <row r="878" spans="1:3" s="36" customFormat="1" ht="12.75">
      <c r="A878" s="38"/>
      <c r="B878" s="42"/>
      <c r="C878" s="38"/>
    </row>
    <row r="879" spans="1:3" s="36" customFormat="1" ht="12.75">
      <c r="A879" s="38"/>
      <c r="B879" s="42"/>
      <c r="C879" s="38"/>
    </row>
    <row r="880" spans="1:3" s="36" customFormat="1" ht="12.75">
      <c r="A880" s="38"/>
      <c r="B880" s="42"/>
      <c r="C880" s="38"/>
    </row>
    <row r="881" spans="1:3" s="36" customFormat="1" ht="12.75">
      <c r="A881" s="38"/>
      <c r="B881" s="42"/>
      <c r="C881" s="38"/>
    </row>
    <row r="882" spans="1:3" s="36" customFormat="1" ht="12.75">
      <c r="A882" s="38"/>
      <c r="B882" s="42"/>
      <c r="C882" s="38"/>
    </row>
    <row r="883" spans="1:3" s="36" customFormat="1" ht="12.75">
      <c r="A883" s="38"/>
      <c r="B883" s="42"/>
      <c r="C883" s="38"/>
    </row>
    <row r="884" spans="1:3" s="36" customFormat="1" ht="12.75">
      <c r="A884" s="38"/>
      <c r="B884" s="42"/>
      <c r="C884" s="38"/>
    </row>
    <row r="885" spans="1:3" s="36" customFormat="1" ht="12.75">
      <c r="A885" s="38"/>
      <c r="B885" s="42"/>
      <c r="C885" s="38"/>
    </row>
    <row r="886" spans="1:3" s="36" customFormat="1" ht="12.75">
      <c r="A886" s="38"/>
      <c r="B886" s="42"/>
      <c r="C886" s="38"/>
    </row>
    <row r="887" spans="1:3" s="36" customFormat="1" ht="12.75">
      <c r="A887" s="38"/>
      <c r="B887" s="42"/>
      <c r="C887" s="38"/>
    </row>
    <row r="888" spans="1:3" s="36" customFormat="1" ht="12.75">
      <c r="A888" s="38"/>
      <c r="B888" s="42"/>
      <c r="C888" s="38"/>
    </row>
    <row r="889" spans="1:3" s="36" customFormat="1" ht="12.75">
      <c r="A889" s="38"/>
      <c r="B889" s="42"/>
      <c r="C889" s="38"/>
    </row>
    <row r="890" spans="1:3" s="36" customFormat="1" ht="12.75">
      <c r="A890" s="38"/>
      <c r="B890" s="42"/>
      <c r="C890" s="38"/>
    </row>
    <row r="891" spans="1:3" s="36" customFormat="1" ht="12.75">
      <c r="A891" s="38"/>
      <c r="B891" s="42"/>
      <c r="C891" s="38"/>
    </row>
    <row r="892" spans="1:3" s="36" customFormat="1" ht="12.75">
      <c r="A892" s="38"/>
      <c r="B892" s="42"/>
      <c r="C892" s="38"/>
    </row>
    <row r="893" spans="1:3" s="36" customFormat="1" ht="12.75">
      <c r="A893" s="38"/>
      <c r="B893" s="42"/>
      <c r="C893" s="38"/>
    </row>
    <row r="894" spans="1:3" s="36" customFormat="1" ht="12.75">
      <c r="A894" s="38"/>
      <c r="B894" s="42"/>
      <c r="C894" s="38"/>
    </row>
    <row r="895" spans="1:3" s="36" customFormat="1" ht="12.75">
      <c r="A895" s="38"/>
      <c r="B895" s="42"/>
      <c r="C895" s="38"/>
    </row>
    <row r="896" spans="1:3" s="36" customFormat="1" ht="12.75">
      <c r="A896" s="38"/>
      <c r="B896" s="42"/>
      <c r="C896" s="38"/>
    </row>
    <row r="897" spans="1:3" s="36" customFormat="1" ht="12.75">
      <c r="A897" s="38"/>
      <c r="B897" s="42"/>
      <c r="C897" s="38"/>
    </row>
    <row r="898" spans="1:3" s="36" customFormat="1" ht="12.75">
      <c r="A898" s="38"/>
      <c r="B898" s="42"/>
      <c r="C898" s="38"/>
    </row>
    <row r="899" spans="1:3" s="36" customFormat="1" ht="12.75">
      <c r="A899" s="38"/>
      <c r="B899" s="42"/>
      <c r="C899" s="38"/>
    </row>
    <row r="900" spans="1:3" s="36" customFormat="1" ht="12.75">
      <c r="A900" s="38"/>
      <c r="B900" s="42"/>
      <c r="C900" s="38"/>
    </row>
    <row r="901" spans="1:3" s="36" customFormat="1" ht="12.75">
      <c r="A901" s="38"/>
      <c r="B901" s="42"/>
      <c r="C901" s="38"/>
    </row>
    <row r="902" spans="1:3" s="36" customFormat="1" ht="12.75">
      <c r="A902" s="38"/>
      <c r="B902" s="42"/>
      <c r="C902" s="38"/>
    </row>
    <row r="903" spans="1:3" s="36" customFormat="1" ht="12.75">
      <c r="A903" s="38"/>
      <c r="B903" s="42"/>
      <c r="C903" s="38"/>
    </row>
    <row r="904" spans="1:3" s="36" customFormat="1" ht="12.75">
      <c r="A904" s="38"/>
      <c r="B904" s="42"/>
      <c r="C904" s="38"/>
    </row>
    <row r="905" spans="1:3" s="36" customFormat="1" ht="12.75">
      <c r="A905" s="38"/>
      <c r="B905" s="42"/>
      <c r="C905" s="38"/>
    </row>
    <row r="906" spans="1:3" s="36" customFormat="1" ht="12.75">
      <c r="A906" s="38"/>
      <c r="B906" s="42"/>
      <c r="C906" s="38"/>
    </row>
    <row r="907" spans="1:3" s="36" customFormat="1" ht="12.75">
      <c r="A907" s="38"/>
      <c r="B907" s="42"/>
      <c r="C907" s="38"/>
    </row>
    <row r="908" spans="1:3" s="36" customFormat="1" ht="12.75">
      <c r="A908" s="38"/>
      <c r="B908" s="42"/>
      <c r="C908" s="38"/>
    </row>
    <row r="909" spans="1:3" s="36" customFormat="1" ht="12.75">
      <c r="A909" s="38"/>
      <c r="B909" s="42"/>
      <c r="C909" s="38"/>
    </row>
    <row r="910" spans="1:3" s="36" customFormat="1" ht="12.75">
      <c r="A910" s="38"/>
      <c r="B910" s="42"/>
      <c r="C910" s="38"/>
    </row>
    <row r="911" spans="1:3" s="36" customFormat="1" ht="12.75">
      <c r="A911" s="38"/>
      <c r="B911" s="42"/>
      <c r="C911" s="38"/>
    </row>
    <row r="912" spans="1:3" s="36" customFormat="1" ht="12.75">
      <c r="A912" s="38"/>
      <c r="B912" s="42"/>
      <c r="C912" s="38"/>
    </row>
    <row r="913" spans="1:3" s="36" customFormat="1" ht="12.75">
      <c r="A913" s="38"/>
      <c r="B913" s="42"/>
      <c r="C913" s="38"/>
    </row>
    <row r="914" spans="1:3" s="36" customFormat="1" ht="12.75">
      <c r="A914" s="38"/>
      <c r="B914" s="42"/>
      <c r="C914" s="38"/>
    </row>
    <row r="915" spans="1:3" s="36" customFormat="1" ht="12.75">
      <c r="A915" s="38"/>
      <c r="B915" s="42"/>
      <c r="C915" s="38"/>
    </row>
    <row r="916" spans="1:3" s="36" customFormat="1" ht="12.75">
      <c r="A916" s="38"/>
      <c r="B916" s="42"/>
      <c r="C916" s="38"/>
    </row>
    <row r="917" spans="1:3" s="36" customFormat="1" ht="12.75">
      <c r="A917" s="38"/>
      <c r="B917" s="42"/>
      <c r="C917" s="38"/>
    </row>
    <row r="918" spans="1:3" s="36" customFormat="1" ht="12.75">
      <c r="A918" s="38"/>
      <c r="B918" s="42"/>
      <c r="C918" s="38"/>
    </row>
    <row r="919" spans="1:3" s="36" customFormat="1" ht="12.75">
      <c r="A919" s="38"/>
      <c r="B919" s="42"/>
      <c r="C919" s="38"/>
    </row>
    <row r="920" spans="1:3" s="36" customFormat="1" ht="12.75">
      <c r="A920" s="38"/>
      <c r="B920" s="42"/>
      <c r="C920" s="38"/>
    </row>
    <row r="921" spans="1:3" s="36" customFormat="1" ht="12.75">
      <c r="A921" s="38"/>
      <c r="B921" s="42"/>
      <c r="C921" s="38"/>
    </row>
    <row r="922" spans="1:3" s="36" customFormat="1" ht="12.75">
      <c r="A922" s="38"/>
      <c r="B922" s="42"/>
      <c r="C922" s="38"/>
    </row>
    <row r="923" spans="1:3" s="36" customFormat="1" ht="12.75">
      <c r="A923" s="38"/>
      <c r="B923" s="42"/>
      <c r="C923" s="38"/>
    </row>
    <row r="924" spans="1:3" s="36" customFormat="1" ht="12.75">
      <c r="A924" s="38"/>
      <c r="B924" s="42"/>
      <c r="C924" s="38"/>
    </row>
    <row r="925" spans="1:3" s="36" customFormat="1" ht="12.75">
      <c r="A925" s="38"/>
      <c r="B925" s="42"/>
      <c r="C925" s="38"/>
    </row>
    <row r="926" spans="1:3" s="36" customFormat="1" ht="12.75">
      <c r="A926" s="38"/>
      <c r="B926" s="42"/>
      <c r="C926" s="38"/>
    </row>
    <row r="927" spans="1:3" s="36" customFormat="1" ht="12.75">
      <c r="A927" s="38"/>
      <c r="B927" s="42"/>
      <c r="C927" s="38"/>
    </row>
    <row r="928" spans="1:3" s="36" customFormat="1" ht="12.75">
      <c r="A928" s="38"/>
      <c r="B928" s="42"/>
      <c r="C928" s="38"/>
    </row>
    <row r="929" spans="1:3" s="36" customFormat="1" ht="12.75">
      <c r="A929" s="38"/>
      <c r="B929" s="42"/>
      <c r="C929" s="38"/>
    </row>
    <row r="930" spans="1:3" s="36" customFormat="1" ht="12.75">
      <c r="A930" s="38"/>
      <c r="B930" s="42"/>
      <c r="C930" s="38"/>
    </row>
    <row r="931" spans="1:3" s="36" customFormat="1" ht="12.75">
      <c r="A931" s="38"/>
      <c r="B931" s="42"/>
      <c r="C931" s="38"/>
    </row>
    <row r="932" spans="1:3" s="36" customFormat="1" ht="12.75">
      <c r="A932" s="38"/>
      <c r="B932" s="42"/>
      <c r="C932" s="38"/>
    </row>
    <row r="933" spans="1:3" s="36" customFormat="1" ht="12.75">
      <c r="A933" s="38"/>
      <c r="B933" s="42"/>
      <c r="C933" s="38"/>
    </row>
    <row r="934" spans="1:3" s="36" customFormat="1" ht="12.75">
      <c r="A934" s="38"/>
      <c r="B934" s="42"/>
      <c r="C934" s="38"/>
    </row>
    <row r="935" spans="1:3" s="36" customFormat="1" ht="12.75">
      <c r="A935" s="38"/>
      <c r="B935" s="42"/>
      <c r="C935" s="38"/>
    </row>
    <row r="936" spans="1:3" s="36" customFormat="1" ht="12.75">
      <c r="A936" s="38"/>
      <c r="B936" s="42"/>
      <c r="C936" s="38"/>
    </row>
    <row r="937" spans="1:3" s="36" customFormat="1" ht="12.75">
      <c r="A937" s="38"/>
      <c r="B937" s="42"/>
      <c r="C937" s="38"/>
    </row>
    <row r="938" spans="1:3" s="36" customFormat="1" ht="12.75">
      <c r="A938" s="38"/>
      <c r="B938" s="42"/>
      <c r="C938" s="38"/>
    </row>
    <row r="939" spans="1:3" s="36" customFormat="1" ht="12.75">
      <c r="A939" s="38"/>
      <c r="B939" s="42"/>
      <c r="C939" s="38"/>
    </row>
    <row r="940" spans="1:3" s="36" customFormat="1" ht="12.75">
      <c r="A940" s="38"/>
      <c r="B940" s="42"/>
      <c r="C940" s="38"/>
    </row>
    <row r="941" spans="1:3" s="36" customFormat="1" ht="12.75">
      <c r="A941" s="38"/>
      <c r="B941" s="42"/>
      <c r="C941" s="38"/>
    </row>
    <row r="942" spans="1:3" s="36" customFormat="1" ht="12.75">
      <c r="A942" s="38"/>
      <c r="B942" s="42"/>
      <c r="C942" s="38"/>
    </row>
    <row r="943" spans="1:3" s="36" customFormat="1" ht="12.75">
      <c r="A943" s="38"/>
      <c r="B943" s="42"/>
      <c r="C943" s="38"/>
    </row>
    <row r="944" spans="1:3" s="36" customFormat="1" ht="12.75">
      <c r="A944" s="38"/>
      <c r="B944" s="42"/>
      <c r="C944" s="38"/>
    </row>
    <row r="945" spans="1:3" s="36" customFormat="1" ht="12.75">
      <c r="A945" s="38"/>
      <c r="B945" s="42"/>
      <c r="C945" s="38"/>
    </row>
    <row r="946" spans="1:3" s="36" customFormat="1" ht="12.75">
      <c r="A946" s="38"/>
      <c r="B946" s="42"/>
      <c r="C946" s="38"/>
    </row>
    <row r="947" spans="1:3" s="36" customFormat="1" ht="12.75">
      <c r="A947" s="38"/>
      <c r="B947" s="42"/>
      <c r="C947" s="38"/>
    </row>
    <row r="948" spans="1:3" s="36" customFormat="1" ht="12.75">
      <c r="A948" s="38"/>
      <c r="B948" s="42"/>
      <c r="C948" s="38"/>
    </row>
    <row r="949" spans="1:3" s="36" customFormat="1" ht="12.75">
      <c r="A949" s="38"/>
      <c r="B949" s="42"/>
      <c r="C949" s="38"/>
    </row>
    <row r="950" spans="1:3" s="36" customFormat="1" ht="12.75">
      <c r="A950" s="38"/>
      <c r="B950" s="42"/>
      <c r="C950" s="38"/>
    </row>
    <row r="951" spans="1:3" s="36" customFormat="1" ht="12.75">
      <c r="A951" s="38"/>
      <c r="B951" s="42"/>
      <c r="C951" s="38"/>
    </row>
    <row r="952" spans="1:3" s="36" customFormat="1" ht="12.75">
      <c r="A952" s="38"/>
      <c r="B952" s="42"/>
      <c r="C952" s="38"/>
    </row>
    <row r="953" spans="1:3" s="36" customFormat="1" ht="12.75">
      <c r="A953" s="38"/>
      <c r="B953" s="42"/>
      <c r="C953" s="38"/>
    </row>
    <row r="954" spans="1:3" s="36" customFormat="1" ht="12.75">
      <c r="A954" s="38"/>
      <c r="B954" s="42"/>
      <c r="C954" s="38"/>
    </row>
    <row r="955" spans="1:3" s="36" customFormat="1" ht="12.75">
      <c r="A955" s="38"/>
      <c r="B955" s="42"/>
      <c r="C955" s="38"/>
    </row>
    <row r="956" spans="1:3" s="36" customFormat="1" ht="12.75">
      <c r="A956" s="38"/>
      <c r="B956" s="42"/>
      <c r="C956" s="38"/>
    </row>
    <row r="957" spans="1:3" s="36" customFormat="1" ht="12.75">
      <c r="A957" s="38"/>
      <c r="B957" s="42"/>
      <c r="C957" s="38"/>
    </row>
    <row r="958" spans="1:3" s="36" customFormat="1" ht="12.75">
      <c r="A958" s="38"/>
      <c r="B958" s="42"/>
      <c r="C958" s="38"/>
    </row>
    <row r="959" spans="1:3" s="36" customFormat="1" ht="12.75">
      <c r="A959" s="38"/>
      <c r="B959" s="42"/>
      <c r="C959" s="38"/>
    </row>
    <row r="960" spans="1:3" s="36" customFormat="1" ht="12.75">
      <c r="A960" s="38"/>
      <c r="B960" s="42"/>
      <c r="C960" s="38"/>
    </row>
    <row r="961" spans="1:3" s="36" customFormat="1" ht="12.75">
      <c r="A961" s="38"/>
      <c r="B961" s="42"/>
      <c r="C961" s="38"/>
    </row>
    <row r="962" spans="1:3" s="36" customFormat="1" ht="12.75">
      <c r="A962" s="38"/>
      <c r="B962" s="42"/>
      <c r="C962" s="38"/>
    </row>
    <row r="963" spans="1:3" s="36" customFormat="1" ht="12.75">
      <c r="A963" s="38"/>
      <c r="B963" s="42"/>
      <c r="C963" s="38"/>
    </row>
    <row r="964" spans="1:3" s="36" customFormat="1" ht="12.75">
      <c r="A964" s="38"/>
      <c r="B964" s="42"/>
      <c r="C964" s="38"/>
    </row>
    <row r="965" spans="1:3" s="36" customFormat="1" ht="12.75">
      <c r="A965" s="38"/>
      <c r="B965" s="42"/>
      <c r="C965" s="38"/>
    </row>
    <row r="966" spans="1:3" s="36" customFormat="1" ht="12.75">
      <c r="A966" s="38"/>
      <c r="B966" s="42"/>
      <c r="C966" s="38"/>
    </row>
    <row r="967" spans="1:3" s="36" customFormat="1" ht="12.75">
      <c r="A967" s="38"/>
      <c r="B967" s="42"/>
      <c r="C967" s="38"/>
    </row>
    <row r="968" spans="1:3" s="36" customFormat="1" ht="12.75">
      <c r="A968" s="38"/>
      <c r="B968" s="42"/>
      <c r="C968" s="38"/>
    </row>
    <row r="969" spans="1:3" s="36" customFormat="1" ht="12.75">
      <c r="A969" s="38"/>
      <c r="B969" s="42"/>
      <c r="C969" s="38"/>
    </row>
    <row r="970" spans="1:3" s="36" customFormat="1" ht="12.75">
      <c r="A970" s="38"/>
      <c r="B970" s="42"/>
      <c r="C970" s="38"/>
    </row>
    <row r="971" spans="1:3" s="36" customFormat="1" ht="12.75">
      <c r="A971" s="38"/>
      <c r="B971" s="42"/>
      <c r="C971" s="38"/>
    </row>
    <row r="972" spans="1:3" s="36" customFormat="1" ht="12.75">
      <c r="A972" s="38"/>
      <c r="B972" s="42"/>
      <c r="C972" s="38"/>
    </row>
    <row r="973" spans="1:3" s="36" customFormat="1" ht="12.75">
      <c r="A973" s="38"/>
      <c r="B973" s="42"/>
      <c r="C973" s="38"/>
    </row>
    <row r="974" spans="1:3" s="36" customFormat="1" ht="12.75">
      <c r="A974" s="38"/>
      <c r="B974" s="42"/>
      <c r="C974" s="38"/>
    </row>
    <row r="975" spans="1:3" s="36" customFormat="1" ht="12.75">
      <c r="A975" s="38"/>
      <c r="B975" s="42"/>
      <c r="C975" s="38"/>
    </row>
    <row r="976" spans="1:3" s="36" customFormat="1" ht="12.75">
      <c r="A976" s="38"/>
      <c r="B976" s="42"/>
      <c r="C976" s="38"/>
    </row>
    <row r="977" spans="1:3" s="36" customFormat="1" ht="12.75">
      <c r="A977" s="38"/>
      <c r="B977" s="42"/>
      <c r="C977" s="38"/>
    </row>
    <row r="978" spans="1:3" s="36" customFormat="1" ht="12.75">
      <c r="A978" s="38"/>
      <c r="B978" s="42"/>
      <c r="C978" s="38"/>
    </row>
    <row r="979" spans="1:3" s="36" customFormat="1" ht="12.75">
      <c r="A979" s="38"/>
      <c r="B979" s="42"/>
      <c r="C979" s="38"/>
    </row>
    <row r="980" spans="1:3" s="36" customFormat="1" ht="12.75">
      <c r="A980" s="38"/>
      <c r="B980" s="42"/>
      <c r="C980" s="38"/>
    </row>
    <row r="981" spans="1:3" s="36" customFormat="1" ht="12.75">
      <c r="A981" s="38"/>
      <c r="B981" s="42"/>
      <c r="C981" s="38"/>
    </row>
    <row r="982" spans="1:3" s="36" customFormat="1" ht="12.75">
      <c r="A982" s="38"/>
      <c r="B982" s="42"/>
      <c r="C982" s="38"/>
    </row>
    <row r="983" spans="1:3" s="36" customFormat="1" ht="12.75">
      <c r="A983" s="38"/>
      <c r="B983" s="42"/>
      <c r="C983" s="38"/>
    </row>
    <row r="984" spans="1:3" s="36" customFormat="1" ht="12.75">
      <c r="A984" s="38"/>
      <c r="B984" s="42"/>
      <c r="C984" s="38"/>
    </row>
    <row r="985" spans="1:3" s="36" customFormat="1" ht="12.75">
      <c r="A985" s="38"/>
      <c r="B985" s="42"/>
      <c r="C985" s="38"/>
    </row>
    <row r="986" spans="1:3" s="36" customFormat="1" ht="12.75">
      <c r="A986" s="38"/>
      <c r="B986" s="42"/>
      <c r="C986" s="38"/>
    </row>
    <row r="987" spans="1:3" s="36" customFormat="1" ht="12.75">
      <c r="A987" s="38"/>
      <c r="B987" s="42"/>
      <c r="C987" s="38"/>
    </row>
    <row r="988" spans="1:3" s="36" customFormat="1" ht="12.75">
      <c r="A988" s="38"/>
      <c r="B988" s="42"/>
      <c r="C988" s="38"/>
    </row>
    <row r="989" spans="1:3" s="36" customFormat="1" ht="12.75">
      <c r="A989" s="38"/>
      <c r="B989" s="42"/>
      <c r="C989" s="38"/>
    </row>
    <row r="990" spans="1:3" s="36" customFormat="1" ht="12.75">
      <c r="A990" s="38"/>
      <c r="B990" s="42"/>
      <c r="C990" s="38"/>
    </row>
    <row r="991" spans="1:3" s="36" customFormat="1" ht="12.75">
      <c r="A991" s="38"/>
      <c r="B991" s="42"/>
      <c r="C991" s="38"/>
    </row>
    <row r="992" spans="1:3" s="36" customFormat="1" ht="12.75">
      <c r="A992" s="38"/>
      <c r="B992" s="42"/>
      <c r="C992" s="38"/>
    </row>
    <row r="993" spans="1:3" s="36" customFormat="1" ht="12.75">
      <c r="A993" s="38"/>
      <c r="B993" s="42"/>
      <c r="C993" s="38"/>
    </row>
    <row r="994" spans="1:3" s="36" customFormat="1" ht="12.75">
      <c r="A994" s="38"/>
      <c r="B994" s="42"/>
      <c r="C994" s="38"/>
    </row>
    <row r="995" spans="1:3" s="36" customFormat="1" ht="12.75">
      <c r="A995" s="38"/>
      <c r="B995" s="42"/>
      <c r="C995" s="38"/>
    </row>
    <row r="996" spans="1:3" s="36" customFormat="1" ht="12.75">
      <c r="A996" s="38"/>
      <c r="B996" s="42"/>
      <c r="C996" s="38"/>
    </row>
    <row r="997" spans="1:3" s="36" customFormat="1" ht="12.75">
      <c r="A997" s="38"/>
      <c r="B997" s="42"/>
      <c r="C997" s="38"/>
    </row>
    <row r="998" spans="1:3" s="36" customFormat="1" ht="12.75">
      <c r="A998" s="38"/>
      <c r="B998" s="42"/>
      <c r="C998" s="38"/>
    </row>
    <row r="999" spans="1:3" s="36" customFormat="1" ht="12.75">
      <c r="A999" s="38"/>
      <c r="B999" s="42"/>
      <c r="C999" s="38"/>
    </row>
    <row r="1000" spans="1:3" s="36" customFormat="1" ht="12.75">
      <c r="A1000" s="38"/>
      <c r="B1000" s="42"/>
      <c r="C1000" s="38"/>
    </row>
    <row r="1001" spans="1:3" s="36" customFormat="1" ht="12.75">
      <c r="A1001" s="38"/>
      <c r="B1001" s="42"/>
      <c r="C1001" s="38"/>
    </row>
    <row r="1002" spans="1:3" s="36" customFormat="1" ht="12.75">
      <c r="A1002" s="38"/>
      <c r="B1002" s="42"/>
      <c r="C1002" s="38"/>
    </row>
    <row r="1003" spans="1:3" s="36" customFormat="1" ht="12.75">
      <c r="A1003" s="38"/>
      <c r="B1003" s="42"/>
      <c r="C1003" s="38"/>
    </row>
    <row r="1004" spans="1:3" s="36" customFormat="1" ht="12.75">
      <c r="A1004" s="38"/>
      <c r="B1004" s="42"/>
      <c r="C1004" s="38"/>
    </row>
    <row r="1005" spans="1:3" s="36" customFormat="1" ht="12.75">
      <c r="A1005" s="38"/>
      <c r="B1005" s="42"/>
      <c r="C1005" s="38"/>
    </row>
    <row r="1006" spans="1:3" s="36" customFormat="1" ht="12.75">
      <c r="A1006" s="38"/>
      <c r="B1006" s="42"/>
      <c r="C1006" s="38"/>
    </row>
    <row r="1007" spans="1:3" s="36" customFormat="1" ht="12.75">
      <c r="A1007" s="38"/>
      <c r="B1007" s="42"/>
      <c r="C1007" s="38"/>
    </row>
    <row r="1008" spans="1:3" s="36" customFormat="1" ht="12.75">
      <c r="A1008" s="38"/>
      <c r="B1008" s="42"/>
      <c r="C1008" s="38"/>
    </row>
    <row r="1009" spans="1:3" s="36" customFormat="1" ht="12.75">
      <c r="A1009" s="38"/>
      <c r="B1009" s="42"/>
      <c r="C1009" s="38"/>
    </row>
    <row r="1010" spans="1:3" s="36" customFormat="1" ht="12.75">
      <c r="A1010" s="38"/>
      <c r="B1010" s="42"/>
      <c r="C1010" s="38"/>
    </row>
    <row r="1011" spans="1:3" s="36" customFormat="1" ht="12.75">
      <c r="A1011" s="38"/>
      <c r="B1011" s="42"/>
      <c r="C1011" s="38"/>
    </row>
    <row r="1012" spans="1:3" s="36" customFormat="1" ht="12.75">
      <c r="A1012" s="38"/>
      <c r="B1012" s="42"/>
      <c r="C1012" s="38"/>
    </row>
    <row r="1013" spans="1:3" s="36" customFormat="1" ht="12.75">
      <c r="A1013" s="38"/>
      <c r="B1013" s="42"/>
      <c r="C1013" s="38"/>
    </row>
    <row r="1014" spans="1:3" s="36" customFormat="1" ht="12.75">
      <c r="A1014" s="38"/>
      <c r="B1014" s="42"/>
      <c r="C1014" s="38"/>
    </row>
    <row r="1015" spans="1:3" s="36" customFormat="1" ht="12.75">
      <c r="A1015" s="38"/>
      <c r="B1015" s="42"/>
      <c r="C1015" s="38"/>
    </row>
    <row r="1016" spans="1:3" s="36" customFormat="1" ht="12.75">
      <c r="A1016" s="38"/>
      <c r="B1016" s="42"/>
      <c r="C1016" s="38"/>
    </row>
    <row r="1017" spans="1:3" s="36" customFormat="1" ht="12.75">
      <c r="A1017" s="38"/>
      <c r="B1017" s="42"/>
      <c r="C1017" s="38"/>
    </row>
    <row r="1018" spans="1:3" s="36" customFormat="1" ht="12.75">
      <c r="A1018" s="38"/>
      <c r="B1018" s="42"/>
      <c r="C1018" s="38"/>
    </row>
    <row r="1019" spans="1:3" s="36" customFormat="1" ht="12.75">
      <c r="A1019" s="38"/>
      <c r="B1019" s="42"/>
      <c r="C1019" s="38"/>
    </row>
    <row r="1020" spans="1:3" s="36" customFormat="1" ht="12.75">
      <c r="A1020" s="38"/>
      <c r="B1020" s="42"/>
      <c r="C1020" s="38"/>
    </row>
    <row r="1021" spans="1:3" s="36" customFormat="1" ht="12.75">
      <c r="A1021" s="38"/>
      <c r="B1021" s="42"/>
      <c r="C1021" s="38"/>
    </row>
    <row r="1022" spans="1:3" s="36" customFormat="1" ht="12.75">
      <c r="A1022" s="38"/>
      <c r="B1022" s="42"/>
      <c r="C1022" s="38"/>
    </row>
    <row r="1023" spans="1:3" s="36" customFormat="1" ht="12.75">
      <c r="A1023" s="38"/>
      <c r="B1023" s="42"/>
      <c r="C1023" s="38"/>
    </row>
    <row r="1024" spans="1:3" s="36" customFormat="1" ht="12.75">
      <c r="A1024" s="38"/>
      <c r="B1024" s="42"/>
      <c r="C1024" s="38"/>
    </row>
    <row r="1025" spans="1:3" s="36" customFormat="1" ht="12.75">
      <c r="A1025" s="38"/>
      <c r="B1025" s="42"/>
      <c r="C1025" s="38"/>
    </row>
    <row r="1026" spans="1:3" s="36" customFormat="1" ht="12.75">
      <c r="A1026" s="38"/>
      <c r="B1026" s="42"/>
      <c r="C1026" s="38"/>
    </row>
    <row r="1027" spans="1:3" s="36" customFormat="1" ht="12.75">
      <c r="A1027" s="38"/>
      <c r="B1027" s="42"/>
      <c r="C1027" s="38"/>
    </row>
    <row r="1028" spans="1:3" s="36" customFormat="1" ht="12.75">
      <c r="A1028" s="38"/>
      <c r="B1028" s="42"/>
      <c r="C1028" s="38"/>
    </row>
    <row r="1029" spans="1:3" s="36" customFormat="1" ht="12.75">
      <c r="A1029" s="38"/>
      <c r="B1029" s="42"/>
      <c r="C1029" s="38"/>
    </row>
    <row r="1030" spans="1:3" s="36" customFormat="1" ht="12.75">
      <c r="A1030" s="38"/>
      <c r="B1030" s="42"/>
      <c r="C1030" s="38"/>
    </row>
    <row r="1031" spans="1:3" s="36" customFormat="1" ht="12.75">
      <c r="A1031" s="38"/>
      <c r="B1031" s="42"/>
      <c r="C1031" s="38"/>
    </row>
    <row r="1032" spans="1:3" s="36" customFormat="1" ht="12.75">
      <c r="A1032" s="38"/>
      <c r="B1032" s="42"/>
      <c r="C1032" s="38"/>
    </row>
    <row r="1033" spans="1:3" s="36" customFormat="1" ht="12.75">
      <c r="A1033" s="38"/>
      <c r="B1033" s="42"/>
      <c r="C1033" s="38"/>
    </row>
    <row r="1034" spans="1:3" s="36" customFormat="1" ht="12.75">
      <c r="A1034" s="38"/>
      <c r="B1034" s="42"/>
      <c r="C1034" s="38"/>
    </row>
    <row r="1035" spans="1:3" s="36" customFormat="1" ht="12.75">
      <c r="A1035" s="38"/>
      <c r="B1035" s="42"/>
      <c r="C1035" s="38"/>
    </row>
    <row r="1036" spans="1:3" s="36" customFormat="1" ht="12.75">
      <c r="A1036" s="38"/>
      <c r="B1036" s="42"/>
      <c r="C1036" s="38"/>
    </row>
    <row r="1037" spans="1:3" s="36" customFormat="1" ht="12.75">
      <c r="A1037" s="38"/>
      <c r="B1037" s="42"/>
      <c r="C1037" s="38"/>
    </row>
    <row r="1038" spans="1:3" s="36" customFormat="1" ht="12.75">
      <c r="A1038" s="38"/>
      <c r="B1038" s="42"/>
      <c r="C1038" s="38"/>
    </row>
    <row r="1039" spans="1:3" s="36" customFormat="1" ht="12.75">
      <c r="A1039" s="38"/>
      <c r="B1039" s="42"/>
      <c r="C1039" s="38"/>
    </row>
    <row r="1040" spans="1:3" s="36" customFormat="1" ht="12.75">
      <c r="A1040" s="38"/>
      <c r="B1040" s="42"/>
      <c r="C1040" s="38"/>
    </row>
    <row r="1041" spans="1:3" s="36" customFormat="1" ht="12.75">
      <c r="A1041" s="38"/>
      <c r="B1041" s="42"/>
      <c r="C1041" s="38"/>
    </row>
    <row r="1042" spans="1:3" s="36" customFormat="1" ht="12.75">
      <c r="A1042" s="38"/>
      <c r="B1042" s="42"/>
      <c r="C1042" s="38"/>
    </row>
    <row r="1043" spans="1:3" s="36" customFormat="1" ht="12.75">
      <c r="A1043" s="38"/>
      <c r="B1043" s="42"/>
      <c r="C1043" s="38"/>
    </row>
    <row r="1044" spans="1:3" s="36" customFormat="1" ht="12.75">
      <c r="A1044" s="38"/>
      <c r="B1044" s="42"/>
      <c r="C1044" s="38"/>
    </row>
    <row r="1045" spans="1:3" s="36" customFormat="1" ht="12.75">
      <c r="A1045" s="38"/>
      <c r="B1045" s="42"/>
      <c r="C1045" s="38"/>
    </row>
    <row r="1046" spans="1:3" s="36" customFormat="1" ht="12.75">
      <c r="A1046" s="38"/>
      <c r="B1046" s="42"/>
      <c r="C1046" s="38"/>
    </row>
    <row r="1047" spans="1:3" s="36" customFormat="1" ht="12.75">
      <c r="A1047" s="38"/>
      <c r="B1047" s="42"/>
      <c r="C1047" s="38"/>
    </row>
    <row r="1048" spans="1:3" s="36" customFormat="1" ht="12.75">
      <c r="A1048" s="38"/>
      <c r="B1048" s="42"/>
      <c r="C1048" s="38"/>
    </row>
    <row r="1049" spans="1:3" s="36" customFormat="1" ht="12.75">
      <c r="A1049" s="38"/>
      <c r="B1049" s="42"/>
      <c r="C1049" s="38"/>
    </row>
    <row r="1050" spans="1:3" s="36" customFormat="1" ht="12.75">
      <c r="A1050" s="38"/>
      <c r="B1050" s="42"/>
      <c r="C1050" s="38"/>
    </row>
    <row r="1051" spans="1:3" s="36" customFormat="1" ht="12.75">
      <c r="A1051" s="38"/>
      <c r="B1051" s="42"/>
      <c r="C1051" s="38"/>
    </row>
    <row r="1052" spans="1:3" s="36" customFormat="1" ht="12.75">
      <c r="A1052" s="38"/>
      <c r="B1052" s="42"/>
      <c r="C1052" s="38"/>
    </row>
    <row r="1053" spans="1:3" s="36" customFormat="1" ht="12.75">
      <c r="A1053" s="38"/>
      <c r="B1053" s="42"/>
      <c r="C1053" s="38"/>
    </row>
    <row r="1054" spans="1:3" s="36" customFormat="1" ht="12.75">
      <c r="A1054" s="38"/>
      <c r="B1054" s="42"/>
      <c r="C1054" s="38"/>
    </row>
    <row r="1055" spans="1:3" s="36" customFormat="1" ht="12.75">
      <c r="A1055" s="38"/>
      <c r="B1055" s="42"/>
      <c r="C1055" s="38"/>
    </row>
    <row r="1056" spans="1:3" s="36" customFormat="1" ht="12.75">
      <c r="A1056" s="38"/>
      <c r="B1056" s="42"/>
      <c r="C1056" s="38"/>
    </row>
    <row r="1057" spans="1:3" s="36" customFormat="1" ht="12.75">
      <c r="A1057" s="38"/>
      <c r="B1057" s="42"/>
      <c r="C1057" s="38"/>
    </row>
    <row r="1058" spans="1:3" s="36" customFormat="1" ht="12.75">
      <c r="A1058" s="38"/>
      <c r="B1058" s="42"/>
      <c r="C1058" s="38"/>
    </row>
    <row r="1059" spans="1:3" s="36" customFormat="1" ht="12.75">
      <c r="A1059" s="38"/>
      <c r="B1059" s="42"/>
      <c r="C1059" s="38"/>
    </row>
    <row r="1060" spans="1:3" s="36" customFormat="1" ht="12.75">
      <c r="A1060" s="38"/>
      <c r="B1060" s="42"/>
      <c r="C1060" s="38"/>
    </row>
    <row r="1061" spans="1:3" s="36" customFormat="1" ht="12.75">
      <c r="A1061" s="38"/>
      <c r="B1061" s="42"/>
      <c r="C1061" s="38"/>
    </row>
    <row r="1062" spans="1:3" s="36" customFormat="1" ht="12.75">
      <c r="A1062" s="38"/>
      <c r="B1062" s="42"/>
      <c r="C1062" s="38"/>
    </row>
    <row r="1063" spans="1:3" s="36" customFormat="1" ht="12.75">
      <c r="A1063" s="38"/>
      <c r="B1063" s="42"/>
      <c r="C1063" s="38"/>
    </row>
    <row r="1064" spans="1:3" s="36" customFormat="1" ht="12.75">
      <c r="A1064" s="38"/>
      <c r="B1064" s="42"/>
      <c r="C1064" s="38"/>
    </row>
    <row r="1065" spans="1:3" s="36" customFormat="1" ht="12.75">
      <c r="A1065" s="38"/>
      <c r="B1065" s="42"/>
      <c r="C1065" s="38"/>
    </row>
    <row r="1066" spans="1:3" s="36" customFormat="1" ht="12.75">
      <c r="A1066" s="38"/>
      <c r="B1066" s="42"/>
      <c r="C1066" s="38"/>
    </row>
    <row r="1067" spans="1:3" s="36" customFormat="1">
      <c r="A1067" s="41"/>
      <c r="B1067" s="45"/>
      <c r="C1067" s="41"/>
    </row>
    <row r="1068" spans="1:3" s="36" customFormat="1">
      <c r="A1068" s="41"/>
      <c r="B1068" s="45"/>
      <c r="C1068" s="41"/>
    </row>
    <row r="1069" spans="1:3" s="36" customFormat="1">
      <c r="A1069" s="41"/>
      <c r="B1069" s="45"/>
      <c r="C1069" s="41"/>
    </row>
    <row r="1070" spans="1:3" s="36" customFormat="1">
      <c r="A1070" s="41"/>
      <c r="B1070" s="45"/>
      <c r="C1070" s="41"/>
    </row>
  </sheetData>
  <mergeCells count="1">
    <mergeCell ref="A1:C1"/>
  </mergeCells>
  <pageMargins left="0.7" right="0.7" top="0.75" bottom="0.75" header="0" footer="0"/>
  <pageSetup orientation="portrait"/>
  <headerFooter>
    <oddHeader>&amp;C</oddHeader>
    <oddFooter>&amp;C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8179F-4308-441B-9309-33F160A3120F}">
  <sheetPr codeName="Sheet8"/>
  <dimension ref="A1:B197"/>
  <sheetViews>
    <sheetView workbookViewId="0">
      <selection activeCell="D14" sqref="D14"/>
    </sheetView>
  </sheetViews>
  <sheetFormatPr defaultRowHeight="15"/>
  <cols>
    <col min="1" max="1" width="25.5" style="18" bestFit="1" customWidth="1"/>
    <col min="2" max="2" width="109.625" style="18" bestFit="1" customWidth="1"/>
    <col min="3" max="16384" width="9" style="18"/>
  </cols>
  <sheetData>
    <row r="1" spans="1:2" ht="15.75" thickBot="1">
      <c r="A1" s="238" t="s">
        <v>442</v>
      </c>
      <c r="B1" s="239"/>
    </row>
    <row r="2" spans="1:2" ht="15.75" thickBot="1">
      <c r="A2" s="22" t="s">
        <v>443</v>
      </c>
      <c r="B2" s="23"/>
    </row>
    <row r="3" spans="1:2" ht="15.75" thickBot="1">
      <c r="A3" s="240" t="s">
        <v>444</v>
      </c>
      <c r="B3" s="241"/>
    </row>
    <row r="4" spans="1:2" ht="15.75" thickBot="1">
      <c r="A4" s="22" t="s">
        <v>445</v>
      </c>
      <c r="B4" s="23"/>
    </row>
    <row r="5" spans="1:2" ht="15.75" thickBot="1">
      <c r="A5" s="22" t="s">
        <v>446</v>
      </c>
      <c r="B5" s="23"/>
    </row>
    <row r="6" spans="1:2" ht="15.75" thickBot="1">
      <c r="A6" s="22" t="s">
        <v>447</v>
      </c>
      <c r="B6" s="23"/>
    </row>
    <row r="7" spans="1:2" ht="15.75" thickBot="1">
      <c r="A7" s="240" t="s">
        <v>448</v>
      </c>
      <c r="B7" s="241"/>
    </row>
    <row r="8" spans="1:2" ht="15.75" thickBot="1">
      <c r="A8" s="22" t="s">
        <v>445</v>
      </c>
      <c r="B8" s="23"/>
    </row>
    <row r="9" spans="1:2" ht="15.75" thickBot="1">
      <c r="A9" s="22" t="s">
        <v>446</v>
      </c>
      <c r="B9" s="23"/>
    </row>
    <row r="10" spans="1:2" ht="15.75" thickBot="1">
      <c r="A10" s="22" t="s">
        <v>447</v>
      </c>
      <c r="B10" s="23"/>
    </row>
    <row r="11" spans="1:2" ht="15.75" thickBot="1">
      <c r="A11" s="240" t="s">
        <v>449</v>
      </c>
      <c r="B11" s="241"/>
    </row>
    <row r="12" spans="1:2">
      <c r="A12" s="235" t="s">
        <v>450</v>
      </c>
      <c r="B12" s="24" t="s">
        <v>451</v>
      </c>
    </row>
    <row r="13" spans="1:2">
      <c r="A13" s="236"/>
      <c r="B13" s="24" t="s">
        <v>452</v>
      </c>
    </row>
    <row r="14" spans="1:2">
      <c r="A14" s="236"/>
      <c r="B14" s="24" t="s">
        <v>453</v>
      </c>
    </row>
    <row r="15" spans="1:2" ht="15.75" thickBot="1">
      <c r="A15" s="237"/>
      <c r="B15" s="25" t="s">
        <v>454</v>
      </c>
    </row>
    <row r="16" spans="1:2">
      <c r="A16" s="235" t="s">
        <v>455</v>
      </c>
      <c r="B16" s="24" t="s">
        <v>456</v>
      </c>
    </row>
    <row r="17" spans="1:2">
      <c r="A17" s="236"/>
      <c r="B17" s="24" t="s">
        <v>457</v>
      </c>
    </row>
    <row r="18" spans="1:2">
      <c r="A18" s="236"/>
      <c r="B18" s="24" t="s">
        <v>458</v>
      </c>
    </row>
    <row r="19" spans="1:2" ht="15.75" thickBot="1">
      <c r="A19" s="237"/>
      <c r="B19" s="25" t="s">
        <v>459</v>
      </c>
    </row>
    <row r="20" spans="1:2">
      <c r="A20" s="235" t="s">
        <v>460</v>
      </c>
      <c r="B20" s="26" t="s">
        <v>461</v>
      </c>
    </row>
    <row r="21" spans="1:2">
      <c r="A21" s="236"/>
      <c r="B21" s="24" t="s">
        <v>462</v>
      </c>
    </row>
    <row r="22" spans="1:2" ht="15.75" thickBot="1">
      <c r="A22" s="237"/>
      <c r="B22" s="25" t="s">
        <v>463</v>
      </c>
    </row>
    <row r="23" spans="1:2">
      <c r="A23" s="235" t="s">
        <v>464</v>
      </c>
      <c r="B23" s="242" t="s">
        <v>465</v>
      </c>
    </row>
    <row r="24" spans="1:2" ht="15.75" thickBot="1">
      <c r="A24" s="237"/>
      <c r="B24" s="243"/>
    </row>
    <row r="25" spans="1:2">
      <c r="A25" s="235" t="s">
        <v>466</v>
      </c>
      <c r="B25" s="242" t="s">
        <v>467</v>
      </c>
    </row>
    <row r="26" spans="1:2" ht="15.75" thickBot="1">
      <c r="A26" s="237"/>
      <c r="B26" s="243"/>
    </row>
    <row r="27" spans="1:2">
      <c r="A27" s="235" t="s">
        <v>468</v>
      </c>
      <c r="B27" s="242" t="s">
        <v>469</v>
      </c>
    </row>
    <row r="28" spans="1:2" ht="15.75" thickBot="1">
      <c r="A28" s="237"/>
      <c r="B28" s="243"/>
    </row>
    <row r="30" spans="1:2" ht="15.75" thickBot="1"/>
    <row r="31" spans="1:2" ht="15.75" thickBot="1">
      <c r="A31" s="238" t="s">
        <v>470</v>
      </c>
      <c r="B31" s="239"/>
    </row>
    <row r="32" spans="1:2">
      <c r="A32" s="235" t="s">
        <v>471</v>
      </c>
      <c r="B32" s="24" t="s">
        <v>472</v>
      </c>
    </row>
    <row r="33" spans="1:2">
      <c r="A33" s="236"/>
      <c r="B33" s="24" t="s">
        <v>473</v>
      </c>
    </row>
    <row r="34" spans="1:2">
      <c r="A34" s="236"/>
      <c r="B34" s="24" t="s">
        <v>474</v>
      </c>
    </row>
    <row r="35" spans="1:2">
      <c r="A35" s="236"/>
      <c r="B35" s="24" t="s">
        <v>475</v>
      </c>
    </row>
    <row r="36" spans="1:2" ht="15.75" thickBot="1">
      <c r="A36" s="237"/>
      <c r="B36" s="25" t="s">
        <v>476</v>
      </c>
    </row>
    <row r="37" spans="1:2">
      <c r="A37" s="235" t="s">
        <v>477</v>
      </c>
      <c r="B37" s="242" t="s">
        <v>478</v>
      </c>
    </row>
    <row r="38" spans="1:2" ht="15.75" thickBot="1">
      <c r="A38" s="237"/>
      <c r="B38" s="243"/>
    </row>
    <row r="39" spans="1:2" ht="15.75" thickBot="1">
      <c r="A39" s="240" t="s">
        <v>479</v>
      </c>
      <c r="B39" s="241"/>
    </row>
    <row r="40" spans="1:2" ht="26.25" thickBot="1">
      <c r="A40" s="22" t="s">
        <v>480</v>
      </c>
      <c r="B40" s="27" t="s">
        <v>481</v>
      </c>
    </row>
    <row r="41" spans="1:2">
      <c r="A41" s="235" t="s">
        <v>482</v>
      </c>
      <c r="B41" s="242" t="s">
        <v>483</v>
      </c>
    </row>
    <row r="42" spans="1:2" ht="15.75" thickBot="1">
      <c r="A42" s="237"/>
      <c r="B42" s="243"/>
    </row>
    <row r="43" spans="1:2">
      <c r="A43" s="235" t="s">
        <v>484</v>
      </c>
      <c r="B43" s="24" t="s">
        <v>485</v>
      </c>
    </row>
    <row r="44" spans="1:2">
      <c r="A44" s="236"/>
      <c r="B44" s="24" t="s">
        <v>486</v>
      </c>
    </row>
    <row r="45" spans="1:2" ht="15.75" thickBot="1">
      <c r="A45" s="237"/>
      <c r="B45" s="25" t="s">
        <v>487</v>
      </c>
    </row>
    <row r="46" spans="1:2">
      <c r="A46" s="235" t="s">
        <v>488</v>
      </c>
      <c r="B46" s="242" t="s">
        <v>489</v>
      </c>
    </row>
    <row r="47" spans="1:2" ht="15.75" thickBot="1">
      <c r="A47" s="237"/>
      <c r="B47" s="243"/>
    </row>
    <row r="48" spans="1:2" ht="15.75" thickBot="1">
      <c r="A48" s="240" t="s">
        <v>490</v>
      </c>
      <c r="B48" s="241"/>
    </row>
    <row r="49" spans="1:2">
      <c r="A49" s="235" t="s">
        <v>491</v>
      </c>
      <c r="B49" s="242" t="s">
        <v>492</v>
      </c>
    </row>
    <row r="50" spans="1:2" ht="15.75" thickBot="1">
      <c r="A50" s="237"/>
      <c r="B50" s="243"/>
    </row>
    <row r="51" spans="1:2">
      <c r="A51" s="235" t="s">
        <v>493</v>
      </c>
      <c r="B51" s="242" t="s">
        <v>494</v>
      </c>
    </row>
    <row r="52" spans="1:2" ht="15.75" thickBot="1">
      <c r="A52" s="237"/>
      <c r="B52" s="243"/>
    </row>
    <row r="53" spans="1:2">
      <c r="A53" s="235" t="s">
        <v>495</v>
      </c>
      <c r="B53" s="242" t="s">
        <v>496</v>
      </c>
    </row>
    <row r="54" spans="1:2" ht="15.75" thickBot="1">
      <c r="A54" s="237"/>
      <c r="B54" s="243"/>
    </row>
    <row r="56" spans="1:2" ht="15.75" thickBot="1"/>
    <row r="57" spans="1:2" ht="15.75" thickBot="1">
      <c r="A57" s="238" t="s">
        <v>497</v>
      </c>
      <c r="B57" s="239"/>
    </row>
    <row r="58" spans="1:2">
      <c r="A58" s="235" t="s">
        <v>498</v>
      </c>
      <c r="B58" s="26" t="s">
        <v>499</v>
      </c>
    </row>
    <row r="59" spans="1:2">
      <c r="A59" s="236"/>
      <c r="B59" s="24" t="s">
        <v>462</v>
      </c>
    </row>
    <row r="60" spans="1:2" ht="15.75" thickBot="1">
      <c r="A60" s="237"/>
      <c r="B60" s="25" t="s">
        <v>463</v>
      </c>
    </row>
    <row r="61" spans="1:2" ht="15.75" thickBot="1">
      <c r="A61" s="240" t="s">
        <v>500</v>
      </c>
      <c r="B61" s="241"/>
    </row>
    <row r="62" spans="1:2">
      <c r="A62" s="235" t="s">
        <v>501</v>
      </c>
      <c r="B62" s="242" t="s">
        <v>502</v>
      </c>
    </row>
    <row r="63" spans="1:2" ht="15.75" thickBot="1">
      <c r="A63" s="237"/>
      <c r="B63" s="243"/>
    </row>
    <row r="64" spans="1:2">
      <c r="A64" s="235" t="s">
        <v>503</v>
      </c>
      <c r="B64" s="26" t="s">
        <v>504</v>
      </c>
    </row>
    <row r="65" spans="1:2">
      <c r="A65" s="236"/>
      <c r="B65" s="24" t="s">
        <v>462</v>
      </c>
    </row>
    <row r="66" spans="1:2" ht="15.75" thickBot="1">
      <c r="A66" s="237"/>
      <c r="B66" s="25" t="s">
        <v>463</v>
      </c>
    </row>
    <row r="67" spans="1:2">
      <c r="A67" s="235" t="s">
        <v>505</v>
      </c>
      <c r="B67" s="26" t="s">
        <v>506</v>
      </c>
    </row>
    <row r="68" spans="1:2">
      <c r="A68" s="236"/>
      <c r="B68" s="24" t="s">
        <v>462</v>
      </c>
    </row>
    <row r="69" spans="1:2" ht="15.75" thickBot="1">
      <c r="A69" s="237"/>
      <c r="B69" s="25" t="s">
        <v>463</v>
      </c>
    </row>
    <row r="70" spans="1:2">
      <c r="A70" s="235" t="s">
        <v>507</v>
      </c>
      <c r="B70" s="26" t="s">
        <v>508</v>
      </c>
    </row>
    <row r="71" spans="1:2">
      <c r="A71" s="236"/>
      <c r="B71" s="24" t="s">
        <v>462</v>
      </c>
    </row>
    <row r="72" spans="1:2" ht="15.75" thickBot="1">
      <c r="A72" s="237"/>
      <c r="B72" s="25" t="s">
        <v>463</v>
      </c>
    </row>
    <row r="73" spans="1:2">
      <c r="A73" s="235" t="s">
        <v>509</v>
      </c>
      <c r="B73" s="26" t="s">
        <v>510</v>
      </c>
    </row>
    <row r="74" spans="1:2">
      <c r="A74" s="236"/>
      <c r="B74" s="24" t="s">
        <v>511</v>
      </c>
    </row>
    <row r="75" spans="1:2" ht="15.75" thickBot="1">
      <c r="A75" s="237"/>
      <c r="B75" s="25" t="s">
        <v>463</v>
      </c>
    </row>
    <row r="77" spans="1:2" ht="15.75" thickBot="1"/>
    <row r="78" spans="1:2" ht="15.75" thickBot="1">
      <c r="A78" s="238" t="s">
        <v>512</v>
      </c>
      <c r="B78" s="239"/>
    </row>
    <row r="79" spans="1:2">
      <c r="A79" s="235" t="s">
        <v>513</v>
      </c>
      <c r="B79" s="26" t="s">
        <v>514</v>
      </c>
    </row>
    <row r="80" spans="1:2">
      <c r="A80" s="236"/>
      <c r="B80" s="24" t="s">
        <v>515</v>
      </c>
    </row>
    <row r="81" spans="1:2">
      <c r="A81" s="236"/>
      <c r="B81" s="24" t="s">
        <v>516</v>
      </c>
    </row>
    <row r="82" spans="1:2">
      <c r="A82" s="236"/>
      <c r="B82" s="24" t="s">
        <v>517</v>
      </c>
    </row>
    <row r="83" spans="1:2">
      <c r="A83" s="236"/>
      <c r="B83" s="24" t="s">
        <v>518</v>
      </c>
    </row>
    <row r="84" spans="1:2" ht="15.75" thickBot="1">
      <c r="A84" s="237"/>
      <c r="B84" s="25" t="s">
        <v>519</v>
      </c>
    </row>
    <row r="85" spans="1:2" ht="15.75" thickBot="1">
      <c r="A85" s="240" t="s">
        <v>520</v>
      </c>
      <c r="B85" s="241"/>
    </row>
    <row r="86" spans="1:2">
      <c r="A86" s="235" t="s">
        <v>521</v>
      </c>
      <c r="B86" s="26" t="s">
        <v>522</v>
      </c>
    </row>
    <row r="87" spans="1:2">
      <c r="A87" s="236"/>
      <c r="B87" s="24" t="s">
        <v>462</v>
      </c>
    </row>
    <row r="88" spans="1:2">
      <c r="A88" s="236"/>
      <c r="B88" s="24" t="s">
        <v>523</v>
      </c>
    </row>
    <row r="89" spans="1:2">
      <c r="A89" s="236"/>
      <c r="B89" s="26"/>
    </row>
    <row r="90" spans="1:2" ht="15.75" thickBot="1">
      <c r="A90" s="237"/>
      <c r="B90" s="23"/>
    </row>
    <row r="91" spans="1:2">
      <c r="A91" s="235" t="s">
        <v>524</v>
      </c>
      <c r="B91" s="26" t="s">
        <v>525</v>
      </c>
    </row>
    <row r="92" spans="1:2">
      <c r="A92" s="236"/>
      <c r="B92" s="24" t="s">
        <v>462</v>
      </c>
    </row>
    <row r="93" spans="1:2">
      <c r="A93" s="236"/>
      <c r="B93" s="24" t="s">
        <v>463</v>
      </c>
    </row>
    <row r="94" spans="1:2">
      <c r="A94" s="236"/>
      <c r="B94" s="24" t="s">
        <v>526</v>
      </c>
    </row>
    <row r="95" spans="1:2" ht="26.25" thickBot="1">
      <c r="A95" s="237"/>
      <c r="B95" s="27" t="s">
        <v>527</v>
      </c>
    </row>
    <row r="96" spans="1:2">
      <c r="A96" s="235" t="s">
        <v>528</v>
      </c>
      <c r="B96" s="26" t="s">
        <v>529</v>
      </c>
    </row>
    <row r="97" spans="1:2">
      <c r="A97" s="236"/>
      <c r="B97" s="24" t="s">
        <v>530</v>
      </c>
    </row>
    <row r="98" spans="1:2" ht="15.75" thickBot="1">
      <c r="A98" s="237"/>
      <c r="B98" s="25" t="s">
        <v>463</v>
      </c>
    </row>
    <row r="99" spans="1:2" ht="15.75" thickBot="1">
      <c r="A99" s="240" t="s">
        <v>531</v>
      </c>
      <c r="B99" s="241"/>
    </row>
    <row r="100" spans="1:2">
      <c r="A100" s="235" t="s">
        <v>532</v>
      </c>
      <c r="B100" s="26" t="s">
        <v>533</v>
      </c>
    </row>
    <row r="101" spans="1:2">
      <c r="A101" s="236"/>
      <c r="B101" s="24" t="s">
        <v>534</v>
      </c>
    </row>
    <row r="102" spans="1:2">
      <c r="A102" s="236"/>
      <c r="B102" s="24" t="s">
        <v>535</v>
      </c>
    </row>
    <row r="103" spans="1:2">
      <c r="A103" s="236"/>
      <c r="B103" s="24" t="s">
        <v>536</v>
      </c>
    </row>
    <row r="104" spans="1:2" ht="15.75" thickBot="1">
      <c r="A104" s="237"/>
      <c r="B104" s="23"/>
    </row>
    <row r="105" spans="1:2">
      <c r="A105" s="235" t="s">
        <v>537</v>
      </c>
      <c r="B105" s="242" t="s">
        <v>538</v>
      </c>
    </row>
    <row r="106" spans="1:2" ht="15.75" thickBot="1">
      <c r="A106" s="237"/>
      <c r="B106" s="243"/>
    </row>
    <row r="108" spans="1:2" ht="15.75" thickBot="1"/>
    <row r="109" spans="1:2" ht="15.75" thickBot="1">
      <c r="A109" s="238" t="s">
        <v>539</v>
      </c>
      <c r="B109" s="239"/>
    </row>
    <row r="110" spans="1:2">
      <c r="A110" s="235" t="s">
        <v>540</v>
      </c>
      <c r="B110" s="24" t="s">
        <v>462</v>
      </c>
    </row>
    <row r="111" spans="1:2" ht="15.75" thickBot="1">
      <c r="A111" s="237"/>
      <c r="B111" s="25" t="s">
        <v>463</v>
      </c>
    </row>
    <row r="112" spans="1:2" ht="15.75" thickBot="1">
      <c r="A112" s="240" t="s">
        <v>541</v>
      </c>
      <c r="B112" s="241"/>
    </row>
    <row r="113" spans="1:2">
      <c r="A113" s="235" t="s">
        <v>542</v>
      </c>
      <c r="B113" s="242" t="s">
        <v>543</v>
      </c>
    </row>
    <row r="114" spans="1:2" ht="15.75" thickBot="1">
      <c r="A114" s="237"/>
      <c r="B114" s="243"/>
    </row>
    <row r="115" spans="1:2">
      <c r="A115" s="235" t="s">
        <v>544</v>
      </c>
      <c r="B115" s="242" t="s">
        <v>545</v>
      </c>
    </row>
    <row r="116" spans="1:2" ht="15.75" thickBot="1">
      <c r="A116" s="237"/>
      <c r="B116" s="243"/>
    </row>
    <row r="117" spans="1:2">
      <c r="A117" s="235" t="s">
        <v>546</v>
      </c>
      <c r="B117" s="242" t="s">
        <v>547</v>
      </c>
    </row>
    <row r="118" spans="1:2" ht="15.75" thickBot="1">
      <c r="A118" s="237"/>
      <c r="B118" s="243"/>
    </row>
    <row r="120" spans="1:2" ht="15.75" thickBot="1"/>
    <row r="121" spans="1:2" ht="15.75" thickBot="1">
      <c r="A121" s="238" t="s">
        <v>156</v>
      </c>
      <c r="B121" s="239"/>
    </row>
    <row r="122" spans="1:2">
      <c r="A122" s="235" t="s">
        <v>548</v>
      </c>
      <c r="B122" s="26" t="s">
        <v>549</v>
      </c>
    </row>
    <row r="123" spans="1:2">
      <c r="A123" s="236"/>
      <c r="B123" s="24" t="s">
        <v>550</v>
      </c>
    </row>
    <row r="124" spans="1:2">
      <c r="A124" s="236"/>
      <c r="B124" s="24" t="s">
        <v>551</v>
      </c>
    </row>
    <row r="125" spans="1:2">
      <c r="A125" s="236"/>
      <c r="B125" s="24" t="s">
        <v>552</v>
      </c>
    </row>
    <row r="126" spans="1:2">
      <c r="A126" s="236"/>
      <c r="B126" s="24" t="s">
        <v>553</v>
      </c>
    </row>
    <row r="127" spans="1:2">
      <c r="A127" s="236"/>
      <c r="B127" s="24" t="s">
        <v>554</v>
      </c>
    </row>
    <row r="128" spans="1:2">
      <c r="A128" s="236"/>
      <c r="B128" s="24" t="s">
        <v>555</v>
      </c>
    </row>
    <row r="129" spans="1:2">
      <c r="A129" s="236"/>
      <c r="B129" s="24" t="s">
        <v>519</v>
      </c>
    </row>
    <row r="130" spans="1:2">
      <c r="A130" s="236"/>
      <c r="B130" s="24" t="s">
        <v>556</v>
      </c>
    </row>
    <row r="131" spans="1:2" ht="15.75" thickBot="1">
      <c r="A131" s="237"/>
      <c r="B131" s="23" t="s">
        <v>557</v>
      </c>
    </row>
    <row r="132" spans="1:2" ht="15.75" thickBot="1">
      <c r="A132" s="240" t="s">
        <v>558</v>
      </c>
      <c r="B132" s="241"/>
    </row>
    <row r="133" spans="1:2">
      <c r="A133" s="235" t="s">
        <v>559</v>
      </c>
      <c r="B133" s="242" t="s">
        <v>560</v>
      </c>
    </row>
    <row r="134" spans="1:2">
      <c r="A134" s="236"/>
      <c r="B134" s="246"/>
    </row>
    <row r="135" spans="1:2" ht="15.75" thickBot="1">
      <c r="A135" s="237"/>
      <c r="B135" s="243"/>
    </row>
    <row r="136" spans="1:2">
      <c r="A136" s="235" t="s">
        <v>561</v>
      </c>
      <c r="B136" s="242" t="s">
        <v>562</v>
      </c>
    </row>
    <row r="137" spans="1:2" ht="15.75" thickBot="1">
      <c r="A137" s="237"/>
      <c r="B137" s="243"/>
    </row>
    <row r="138" spans="1:2">
      <c r="A138" s="235" t="s">
        <v>563</v>
      </c>
      <c r="B138" s="242" t="s">
        <v>564</v>
      </c>
    </row>
    <row r="139" spans="1:2" ht="15.75" thickBot="1">
      <c r="A139" s="237"/>
      <c r="B139" s="243"/>
    </row>
    <row r="140" spans="1:2">
      <c r="A140" s="235" t="s">
        <v>565</v>
      </c>
      <c r="B140" s="26" t="s">
        <v>566</v>
      </c>
    </row>
    <row r="141" spans="1:2">
      <c r="A141" s="236"/>
      <c r="B141" s="24" t="s">
        <v>567</v>
      </c>
    </row>
    <row r="142" spans="1:2" ht="15.75" thickBot="1">
      <c r="A142" s="237"/>
      <c r="B142" s="25" t="s">
        <v>463</v>
      </c>
    </row>
    <row r="143" spans="1:2" ht="15.75" thickBot="1">
      <c r="A143" s="244" t="s">
        <v>568</v>
      </c>
      <c r="B143" s="245"/>
    </row>
    <row r="145" spans="1:2" ht="15.75" thickBot="1"/>
    <row r="146" spans="1:2" ht="15.75" thickBot="1">
      <c r="A146" s="238" t="s">
        <v>569</v>
      </c>
      <c r="B146" s="239"/>
    </row>
    <row r="147" spans="1:2">
      <c r="A147" s="235" t="s">
        <v>570</v>
      </c>
      <c r="B147" s="26" t="s">
        <v>571</v>
      </c>
    </row>
    <row r="148" spans="1:2">
      <c r="A148" s="236"/>
      <c r="B148" s="24" t="s">
        <v>462</v>
      </c>
    </row>
    <row r="149" spans="1:2" ht="15.75" thickBot="1">
      <c r="A149" s="237"/>
      <c r="B149" s="25" t="s">
        <v>463</v>
      </c>
    </row>
    <row r="150" spans="1:2" ht="15.75" thickBot="1">
      <c r="A150" s="240" t="s">
        <v>572</v>
      </c>
      <c r="B150" s="241"/>
    </row>
    <row r="151" spans="1:2">
      <c r="A151" s="235" t="s">
        <v>573</v>
      </c>
      <c r="B151" s="26" t="s">
        <v>574</v>
      </c>
    </row>
    <row r="152" spans="1:2">
      <c r="A152" s="236"/>
      <c r="B152" s="24" t="s">
        <v>575</v>
      </c>
    </row>
    <row r="153" spans="1:2">
      <c r="A153" s="236"/>
      <c r="B153" s="24" t="s">
        <v>576</v>
      </c>
    </row>
    <row r="154" spans="1:2">
      <c r="A154" s="236"/>
      <c r="B154" s="24" t="s">
        <v>577</v>
      </c>
    </row>
    <row r="155" spans="1:2" ht="15.75" thickBot="1">
      <c r="A155" s="237"/>
      <c r="B155" s="23"/>
    </row>
    <row r="156" spans="1:2">
      <c r="A156" s="235" t="s">
        <v>578</v>
      </c>
      <c r="B156" s="242" t="s">
        <v>579</v>
      </c>
    </row>
    <row r="157" spans="1:2" ht="15.75" thickBot="1">
      <c r="A157" s="237"/>
      <c r="B157" s="243"/>
    </row>
    <row r="158" spans="1:2">
      <c r="A158" s="235" t="s">
        <v>580</v>
      </c>
      <c r="B158" s="26" t="s">
        <v>581</v>
      </c>
    </row>
    <row r="159" spans="1:2">
      <c r="A159" s="236"/>
      <c r="B159" s="24" t="s">
        <v>462</v>
      </c>
    </row>
    <row r="160" spans="1:2" ht="15.75" thickBot="1">
      <c r="A160" s="237"/>
      <c r="B160" s="25" t="s">
        <v>463</v>
      </c>
    </row>
    <row r="162" spans="1:2" ht="15.75" thickBot="1"/>
    <row r="163" spans="1:2" ht="15.75" thickBot="1">
      <c r="A163" s="238" t="s">
        <v>582</v>
      </c>
      <c r="B163" s="239"/>
    </row>
    <row r="164" spans="1:2">
      <c r="A164" s="235" t="s">
        <v>583</v>
      </c>
      <c r="B164" s="26" t="s">
        <v>584</v>
      </c>
    </row>
    <row r="165" spans="1:2">
      <c r="A165" s="236"/>
      <c r="B165" s="24" t="s">
        <v>462</v>
      </c>
    </row>
    <row r="166" spans="1:2">
      <c r="A166" s="236"/>
      <c r="B166" s="24" t="s">
        <v>463</v>
      </c>
    </row>
    <row r="167" spans="1:2" ht="15.75" thickBot="1">
      <c r="A167" s="237"/>
      <c r="B167" s="23"/>
    </row>
    <row r="168" spans="1:2" ht="15.75" thickBot="1">
      <c r="A168" s="240" t="s">
        <v>585</v>
      </c>
      <c r="B168" s="241"/>
    </row>
    <row r="169" spans="1:2">
      <c r="A169" s="235" t="s">
        <v>586</v>
      </c>
      <c r="B169" s="242" t="s">
        <v>587</v>
      </c>
    </row>
    <row r="170" spans="1:2" ht="15.75" thickBot="1">
      <c r="A170" s="237"/>
      <c r="B170" s="243"/>
    </row>
    <row r="171" spans="1:2">
      <c r="A171" s="235" t="s">
        <v>588</v>
      </c>
      <c r="B171" s="26" t="s">
        <v>589</v>
      </c>
    </row>
    <row r="172" spans="1:2">
      <c r="A172" s="236"/>
      <c r="B172" s="24" t="s">
        <v>462</v>
      </c>
    </row>
    <row r="173" spans="1:2">
      <c r="A173" s="236"/>
      <c r="B173" s="24" t="s">
        <v>463</v>
      </c>
    </row>
    <row r="174" spans="1:2" ht="15.75" thickBot="1">
      <c r="A174" s="237"/>
      <c r="B174" s="27" t="s">
        <v>590</v>
      </c>
    </row>
    <row r="175" spans="1:2">
      <c r="A175" s="235" t="s">
        <v>591</v>
      </c>
      <c r="B175" s="26" t="s">
        <v>592</v>
      </c>
    </row>
    <row r="176" spans="1:2">
      <c r="A176" s="236"/>
      <c r="B176" s="24" t="s">
        <v>462</v>
      </c>
    </row>
    <row r="177" spans="1:2" ht="15.75" thickBot="1">
      <c r="A177" s="237"/>
      <c r="B177" s="25" t="s">
        <v>463</v>
      </c>
    </row>
    <row r="179" spans="1:2" ht="15.75" thickBot="1"/>
    <row r="180" spans="1:2" ht="15.75" thickBot="1">
      <c r="A180" s="238" t="s">
        <v>593</v>
      </c>
      <c r="B180" s="239"/>
    </row>
    <row r="181" spans="1:2">
      <c r="A181" s="235" t="s">
        <v>594</v>
      </c>
      <c r="B181" s="26" t="s">
        <v>595</v>
      </c>
    </row>
    <row r="182" spans="1:2">
      <c r="A182" s="236"/>
      <c r="B182" s="24" t="s">
        <v>463</v>
      </c>
    </row>
    <row r="183" spans="1:2">
      <c r="A183" s="236"/>
      <c r="B183" s="24" t="s">
        <v>596</v>
      </c>
    </row>
    <row r="184" spans="1:2" ht="15.75" thickBot="1">
      <c r="A184" s="237"/>
      <c r="B184" s="23"/>
    </row>
    <row r="185" spans="1:2">
      <c r="A185" s="235" t="s">
        <v>597</v>
      </c>
      <c r="B185" s="26" t="s">
        <v>598</v>
      </c>
    </row>
    <row r="186" spans="1:2">
      <c r="A186" s="236"/>
      <c r="B186" s="24" t="s">
        <v>463</v>
      </c>
    </row>
    <row r="187" spans="1:2">
      <c r="A187" s="236"/>
      <c r="B187" s="24" t="s">
        <v>596</v>
      </c>
    </row>
    <row r="188" spans="1:2" ht="15.75" thickBot="1">
      <c r="A188" s="237"/>
      <c r="B188" s="23"/>
    </row>
    <row r="190" spans="1:2" ht="15.75" thickBot="1"/>
    <row r="191" spans="1:2" ht="15.75" thickBot="1">
      <c r="A191" s="238" t="s">
        <v>599</v>
      </c>
      <c r="B191" s="239"/>
    </row>
    <row r="192" spans="1:2">
      <c r="A192" s="235" t="s">
        <v>600</v>
      </c>
      <c r="B192" s="26" t="s">
        <v>601</v>
      </c>
    </row>
    <row r="193" spans="1:2">
      <c r="A193" s="236"/>
      <c r="B193" s="24" t="s">
        <v>602</v>
      </c>
    </row>
    <row r="194" spans="1:2" ht="15.75" thickBot="1">
      <c r="A194" s="237"/>
      <c r="B194" s="25" t="s">
        <v>463</v>
      </c>
    </row>
    <row r="195" spans="1:2">
      <c r="A195" s="235" t="s">
        <v>603</v>
      </c>
      <c r="B195" s="26" t="s">
        <v>604</v>
      </c>
    </row>
    <row r="196" spans="1:2">
      <c r="A196" s="236"/>
      <c r="B196" s="24" t="s">
        <v>462</v>
      </c>
    </row>
    <row r="197" spans="1:2" ht="15.75" thickBot="1">
      <c r="A197" s="237"/>
      <c r="B197" s="25" t="s">
        <v>463</v>
      </c>
    </row>
  </sheetData>
  <mergeCells count="89">
    <mergeCell ref="A16:A19"/>
    <mergeCell ref="A1:B1"/>
    <mergeCell ref="A3:B3"/>
    <mergeCell ref="A7:B7"/>
    <mergeCell ref="A11:B11"/>
    <mergeCell ref="A12:A15"/>
    <mergeCell ref="A41:A42"/>
    <mergeCell ref="B41:B42"/>
    <mergeCell ref="A20:A22"/>
    <mergeCell ref="A23:A24"/>
    <mergeCell ref="B23:B24"/>
    <mergeCell ref="A25:A26"/>
    <mergeCell ref="B25:B26"/>
    <mergeCell ref="A27:A28"/>
    <mergeCell ref="B27:B28"/>
    <mergeCell ref="A31:B31"/>
    <mergeCell ref="A32:A36"/>
    <mergeCell ref="A37:A38"/>
    <mergeCell ref="B37:B38"/>
    <mergeCell ref="A39:B39"/>
    <mergeCell ref="A43:A45"/>
    <mergeCell ref="A46:A47"/>
    <mergeCell ref="B46:B47"/>
    <mergeCell ref="A48:B48"/>
    <mergeCell ref="A49:A50"/>
    <mergeCell ref="B49:B50"/>
    <mergeCell ref="A70:A72"/>
    <mergeCell ref="A51:A52"/>
    <mergeCell ref="B51:B52"/>
    <mergeCell ref="A53:A54"/>
    <mergeCell ref="B53:B54"/>
    <mergeCell ref="A57:B57"/>
    <mergeCell ref="A58:A60"/>
    <mergeCell ref="A61:B61"/>
    <mergeCell ref="A62:A63"/>
    <mergeCell ref="B62:B63"/>
    <mergeCell ref="A64:A66"/>
    <mergeCell ref="A67:A69"/>
    <mergeCell ref="A109:B109"/>
    <mergeCell ref="A73:A75"/>
    <mergeCell ref="A78:B78"/>
    <mergeCell ref="A79:A84"/>
    <mergeCell ref="A85:B85"/>
    <mergeCell ref="A86:A90"/>
    <mergeCell ref="A91:A95"/>
    <mergeCell ref="A96:A98"/>
    <mergeCell ref="A99:B99"/>
    <mergeCell ref="A100:A104"/>
    <mergeCell ref="A105:A106"/>
    <mergeCell ref="B105:B106"/>
    <mergeCell ref="A110:A111"/>
    <mergeCell ref="A112:B112"/>
    <mergeCell ref="A113:A114"/>
    <mergeCell ref="B113:B114"/>
    <mergeCell ref="A115:A116"/>
    <mergeCell ref="B115:B116"/>
    <mergeCell ref="A143:B143"/>
    <mergeCell ref="A117:A118"/>
    <mergeCell ref="B117:B118"/>
    <mergeCell ref="A121:B121"/>
    <mergeCell ref="A122:A131"/>
    <mergeCell ref="A132:B132"/>
    <mergeCell ref="A133:A135"/>
    <mergeCell ref="B133:B135"/>
    <mergeCell ref="A136:A137"/>
    <mergeCell ref="B136:B137"/>
    <mergeCell ref="A138:A139"/>
    <mergeCell ref="B138:B139"/>
    <mergeCell ref="A140:A142"/>
    <mergeCell ref="A146:B146"/>
    <mergeCell ref="A147:A149"/>
    <mergeCell ref="A150:B150"/>
    <mergeCell ref="A151:A155"/>
    <mergeCell ref="A156:A157"/>
    <mergeCell ref="B156:B157"/>
    <mergeCell ref="A158:A160"/>
    <mergeCell ref="A163:B163"/>
    <mergeCell ref="A164:A167"/>
    <mergeCell ref="A168:B168"/>
    <mergeCell ref="A169:A170"/>
    <mergeCell ref="B169:B170"/>
    <mergeCell ref="A192:A194"/>
    <mergeCell ref="A195:A197"/>
    <mergeCell ref="A171:A174"/>
    <mergeCell ref="A175:A177"/>
    <mergeCell ref="A180:B180"/>
    <mergeCell ref="A181:A184"/>
    <mergeCell ref="A185:A188"/>
    <mergeCell ref="A191:B19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E857-709D-4771-8EBA-D4D452E1986D}">
  <sheetPr codeName="Sheet9"/>
  <dimension ref="A2:H32"/>
  <sheetViews>
    <sheetView zoomScaleNormal="100" workbookViewId="0">
      <selection activeCell="B19" sqref="B19"/>
    </sheetView>
  </sheetViews>
  <sheetFormatPr defaultRowHeight="15.75"/>
  <cols>
    <col min="1" max="1" width="13.625" customWidth="1"/>
    <col min="2" max="2" width="42.625" customWidth="1"/>
    <col min="3" max="3" width="26.875" customWidth="1"/>
    <col min="5" max="5" width="26.875" customWidth="1"/>
    <col min="7" max="7" width="26.875" customWidth="1"/>
    <col min="8" max="8" width="61.375" customWidth="1"/>
  </cols>
  <sheetData>
    <row r="2" spans="1:8">
      <c r="A2" s="8" t="s">
        <v>115</v>
      </c>
      <c r="B2" s="8" t="s">
        <v>605</v>
      </c>
      <c r="C2" s="7" t="s">
        <v>606</v>
      </c>
      <c r="D2" s="7"/>
      <c r="E2" s="7" t="s">
        <v>607</v>
      </c>
      <c r="F2" s="7"/>
      <c r="G2" s="7" t="s">
        <v>608</v>
      </c>
    </row>
    <row r="3" spans="1:8" ht="38.25">
      <c r="A3" s="6" t="s">
        <v>154</v>
      </c>
      <c r="B3" s="5" t="s">
        <v>609</v>
      </c>
      <c r="C3" s="5" t="s">
        <v>610</v>
      </c>
      <c r="D3" s="5"/>
      <c r="E3" s="5"/>
      <c r="F3" s="5"/>
      <c r="G3" s="5" t="s">
        <v>611</v>
      </c>
      <c r="H3" s="5" t="s">
        <v>612</v>
      </c>
    </row>
    <row r="4" spans="1:8" ht="25.5">
      <c r="A4" s="6"/>
      <c r="B4" s="5" t="s">
        <v>613</v>
      </c>
      <c r="C4" s="5" t="s">
        <v>614</v>
      </c>
      <c r="D4" s="5"/>
      <c r="E4" s="5"/>
      <c r="F4" s="5"/>
      <c r="G4" s="5" t="s">
        <v>615</v>
      </c>
      <c r="H4" s="5" t="s">
        <v>616</v>
      </c>
    </row>
    <row r="5" spans="1:8" ht="25.5">
      <c r="A5" s="6"/>
      <c r="B5" s="5" t="s">
        <v>617</v>
      </c>
      <c r="C5" s="5" t="s">
        <v>618</v>
      </c>
      <c r="D5" s="5"/>
      <c r="E5" s="5"/>
      <c r="F5" s="5"/>
      <c r="G5" s="5" t="s">
        <v>619</v>
      </c>
      <c r="H5" s="5" t="s">
        <v>620</v>
      </c>
    </row>
    <row r="6" spans="1:8" ht="25.5">
      <c r="A6" s="6"/>
      <c r="B6" s="5" t="s">
        <v>621</v>
      </c>
      <c r="C6" s="5" t="s">
        <v>622</v>
      </c>
      <c r="D6" s="5"/>
      <c r="E6" s="5"/>
      <c r="F6" s="5"/>
      <c r="G6" s="5" t="s">
        <v>623</v>
      </c>
      <c r="H6" s="5" t="s">
        <v>624</v>
      </c>
    </row>
    <row r="7" spans="1:8" ht="25.5">
      <c r="A7" s="6"/>
      <c r="B7" s="5" t="s">
        <v>625</v>
      </c>
      <c r="C7" s="5" t="s">
        <v>626</v>
      </c>
      <c r="D7" s="5"/>
      <c r="E7" s="5"/>
      <c r="F7" s="5"/>
      <c r="G7" s="5" t="s">
        <v>627</v>
      </c>
      <c r="H7" s="5" t="s">
        <v>628</v>
      </c>
    </row>
    <row r="8" spans="1:8" ht="25.5">
      <c r="A8" s="6"/>
      <c r="B8" s="5" t="s">
        <v>629</v>
      </c>
      <c r="C8" s="5" t="s">
        <v>260</v>
      </c>
      <c r="D8" s="5"/>
      <c r="E8" s="5"/>
      <c r="F8" s="5"/>
      <c r="G8" s="5" t="s">
        <v>630</v>
      </c>
      <c r="H8" s="5" t="s">
        <v>631</v>
      </c>
    </row>
    <row r="9" spans="1:8" ht="25.5">
      <c r="A9" s="6"/>
      <c r="B9" s="5" t="s">
        <v>632</v>
      </c>
      <c r="C9" s="5" t="s">
        <v>260</v>
      </c>
      <c r="D9" s="5"/>
      <c r="E9" s="5"/>
      <c r="F9" s="5"/>
      <c r="G9" s="5" t="s">
        <v>630</v>
      </c>
      <c r="H9" s="5" t="s">
        <v>631</v>
      </c>
    </row>
    <row r="10" spans="1:8" ht="25.5">
      <c r="A10" s="3"/>
      <c r="B10" s="5" t="s">
        <v>633</v>
      </c>
      <c r="C10" s="4"/>
      <c r="D10" s="4"/>
      <c r="E10" s="4"/>
      <c r="F10" s="4"/>
      <c r="G10" s="4"/>
      <c r="H10" s="5" t="s">
        <v>634</v>
      </c>
    </row>
    <row r="11" spans="1:8" ht="38.25">
      <c r="A11" s="3"/>
      <c r="B11" s="5" t="s">
        <v>635</v>
      </c>
      <c r="C11" s="4"/>
      <c r="D11" s="4"/>
      <c r="E11" s="4"/>
      <c r="F11" s="4"/>
      <c r="G11" s="4"/>
      <c r="H11" s="5" t="s">
        <v>636</v>
      </c>
    </row>
    <row r="12" spans="1:8" ht="25.5">
      <c r="A12" s="3"/>
      <c r="B12" s="5" t="s">
        <v>637</v>
      </c>
      <c r="C12" s="4"/>
      <c r="D12" s="4"/>
      <c r="E12" s="4"/>
      <c r="F12" s="4"/>
      <c r="G12" s="4"/>
      <c r="H12" s="5" t="s">
        <v>638</v>
      </c>
    </row>
    <row r="13" spans="1:8" ht="25.5">
      <c r="A13" s="3"/>
      <c r="B13" s="5" t="s">
        <v>639</v>
      </c>
      <c r="C13" s="4"/>
      <c r="D13" s="4"/>
      <c r="E13" s="4"/>
      <c r="F13" s="4"/>
      <c r="G13" s="4"/>
      <c r="H13" s="5" t="s">
        <v>640</v>
      </c>
    </row>
    <row r="14" spans="1:8" ht="25.5">
      <c r="A14" s="3"/>
      <c r="B14" s="5" t="s">
        <v>641</v>
      </c>
      <c r="C14" s="4"/>
      <c r="D14" s="4"/>
      <c r="E14" s="4"/>
      <c r="F14" s="4"/>
      <c r="G14" s="4"/>
      <c r="H14" s="5" t="s">
        <v>642</v>
      </c>
    </row>
    <row r="15" spans="1:8" ht="25.5">
      <c r="A15" s="3"/>
      <c r="B15" s="5" t="s">
        <v>643</v>
      </c>
      <c r="C15" s="4"/>
      <c r="D15" s="4"/>
      <c r="E15" s="4"/>
      <c r="F15" s="4"/>
      <c r="G15" s="4"/>
      <c r="H15" s="5" t="s">
        <v>644</v>
      </c>
    </row>
    <row r="16" spans="1:8" ht="25.5">
      <c r="A16" s="3"/>
      <c r="B16" s="5" t="s">
        <v>645</v>
      </c>
      <c r="C16" s="4"/>
      <c r="D16" s="4"/>
      <c r="E16" s="4"/>
      <c r="F16" s="4"/>
      <c r="G16" s="4"/>
      <c r="H16" s="5" t="s">
        <v>646</v>
      </c>
    </row>
    <row r="17" spans="1:8" ht="25.5">
      <c r="A17" s="3"/>
      <c r="B17" s="5" t="s">
        <v>647</v>
      </c>
      <c r="C17" s="4"/>
      <c r="D17" s="4"/>
      <c r="E17" s="4"/>
      <c r="F17" s="4"/>
      <c r="G17" s="4"/>
      <c r="H17" s="5" t="s">
        <v>648</v>
      </c>
    </row>
    <row r="18" spans="1:8">
      <c r="A18" s="3"/>
      <c r="C18" s="4"/>
      <c r="D18" s="4"/>
      <c r="E18" s="4"/>
      <c r="F18" s="4"/>
      <c r="G18" s="4"/>
    </row>
    <row r="19" spans="1:8">
      <c r="A19" s="3"/>
      <c r="C19" s="4"/>
      <c r="D19" s="4"/>
      <c r="E19" s="4"/>
      <c r="F19" s="4"/>
      <c r="G19" s="4"/>
    </row>
    <row r="20" spans="1:8">
      <c r="A20" s="3"/>
      <c r="C20" s="4"/>
      <c r="D20" s="4"/>
      <c r="E20" s="4"/>
      <c r="F20" s="4"/>
      <c r="G20" s="4"/>
    </row>
    <row r="21" spans="1:8">
      <c r="A21" s="3"/>
      <c r="C21" s="4"/>
      <c r="D21" s="4"/>
      <c r="E21" s="4"/>
      <c r="F21" s="4"/>
      <c r="G21" s="4"/>
    </row>
    <row r="22" spans="1:8">
      <c r="A22" s="3"/>
      <c r="C22" s="4"/>
      <c r="D22" s="4"/>
      <c r="E22" s="4"/>
      <c r="F22" s="4"/>
      <c r="G22" s="4"/>
    </row>
    <row r="23" spans="1:8">
      <c r="A23" s="3"/>
      <c r="C23" s="4"/>
      <c r="D23" s="4"/>
      <c r="E23" s="4"/>
      <c r="F23" s="4"/>
      <c r="G23" s="4"/>
    </row>
    <row r="24" spans="1:8">
      <c r="A24" s="3"/>
      <c r="C24" s="4"/>
      <c r="D24" s="4"/>
      <c r="E24" s="4"/>
      <c r="F24" s="4"/>
      <c r="G24" s="4"/>
    </row>
    <row r="25" spans="1:8">
      <c r="A25" s="3"/>
      <c r="C25" s="4"/>
      <c r="D25" s="4"/>
      <c r="E25" s="4"/>
      <c r="F25" s="4"/>
      <c r="G25" s="4"/>
    </row>
    <row r="26" spans="1:8">
      <c r="A26" s="3"/>
      <c r="C26" s="4"/>
      <c r="D26" s="4"/>
      <c r="E26" s="4"/>
      <c r="F26" s="4"/>
      <c r="G26" s="4"/>
    </row>
    <row r="27" spans="1:8">
      <c r="A27" s="3"/>
      <c r="C27" s="4"/>
      <c r="D27" s="4"/>
      <c r="E27" s="4"/>
      <c r="F27" s="4"/>
      <c r="G27" s="4"/>
    </row>
    <row r="28" spans="1:8">
      <c r="A28" s="3"/>
      <c r="C28" s="4"/>
      <c r="D28" s="4"/>
      <c r="E28" s="4"/>
      <c r="F28" s="4"/>
      <c r="G28" s="4"/>
    </row>
    <row r="29" spans="1:8">
      <c r="A29" s="3"/>
      <c r="B29" s="3"/>
      <c r="C29" s="4"/>
      <c r="D29" s="4"/>
      <c r="E29" s="4"/>
      <c r="F29" s="4"/>
      <c r="G29" s="4"/>
    </row>
    <row r="30" spans="1:8">
      <c r="A30" s="3"/>
      <c r="B30" s="3"/>
      <c r="C30" s="4"/>
      <c r="D30" s="4"/>
      <c r="E30" s="4"/>
      <c r="F30" s="4"/>
      <c r="G30" s="4"/>
    </row>
    <row r="31" spans="1:8">
      <c r="A31" s="3"/>
      <c r="B31" s="3"/>
      <c r="C31" s="4"/>
      <c r="D31" s="4"/>
      <c r="E31" s="4"/>
      <c r="F31" s="4"/>
      <c r="G31" s="4"/>
    </row>
    <row r="32" spans="1:8">
      <c r="A32" s="3"/>
      <c r="B32" s="3"/>
      <c r="C32" s="3"/>
      <c r="D32" s="3"/>
      <c r="E32" s="3"/>
      <c r="F32" s="3"/>
      <c r="G32" s="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5D92A3CE2E5F4791AE684E40A46266" ma:contentTypeVersion="3" ma:contentTypeDescription="Create a new document." ma:contentTypeScope="" ma:versionID="f303f44ae22ab326f5db7e6c346ea234">
  <xsd:schema xmlns:xsd="http://www.w3.org/2001/XMLSchema" xmlns:xs="http://www.w3.org/2001/XMLSchema" xmlns:p="http://schemas.microsoft.com/office/2006/metadata/properties" xmlns:ns2="bbd83d8e-7057-4967-a1b1-59eb7fe210dd" targetNamespace="http://schemas.microsoft.com/office/2006/metadata/properties" ma:root="true" ma:fieldsID="3bbfa819812a073a6dc0ef6fbd5bd44c" ns2:_="">
    <xsd:import namespace="bbd83d8e-7057-4967-a1b1-59eb7fe210d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d83d8e-7057-4967-a1b1-59eb7fe210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84E89A-23AF-4090-8657-2897B13B99A3}"/>
</file>

<file path=customXml/itemProps2.xml><?xml version="1.0" encoding="utf-8"?>
<ds:datastoreItem xmlns:ds="http://schemas.openxmlformats.org/officeDocument/2006/customXml" ds:itemID="{D36BDE5A-01B0-429F-9A97-DB1C0B35A62F}"/>
</file>

<file path=customXml/itemProps3.xml><?xml version="1.0" encoding="utf-8"?>
<ds:datastoreItem xmlns:ds="http://schemas.openxmlformats.org/officeDocument/2006/customXml" ds:itemID="{6F5A590B-5217-4B37-94EE-5C00AA5862DB}"/>
</file>

<file path=docMetadata/LabelInfo.xml><?xml version="1.0" encoding="utf-8"?>
<clbl:labelList xmlns:clbl="http://schemas.microsoft.com/office/2020/mipLabelMetadata">
  <clbl:label id="{64ba0cf3-598e-495a-a8d3-542fbcde6c32}" enabled="1" method="Standard" siteId="{f8407946-d2c1-4fcc-ae95-63723ace3665}"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Skinner</dc:creator>
  <cp:keywords/>
  <dc:description/>
  <cp:lastModifiedBy>RICHARDSON, Mike (NHS ENGLAND)</cp:lastModifiedBy>
  <cp:revision/>
  <dcterms:created xsi:type="dcterms:W3CDTF">2025-12-03T15:37:34Z</dcterms:created>
  <dcterms:modified xsi:type="dcterms:W3CDTF">2026-04-02T14:52:40Z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0x010100AC5D92A3CE2E5F4791AE684E40A46266</vt:lpwstr>
  </property>
</Properties>
</file>