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C:\Users\mahi5\OneDrive - NHS\Documents\Vaccinations\Capture and Flow\FHIR API\"/>
    </mc:Choice>
  </mc:AlternateContent>
  <xr:revisionPtr revIDLastSave="0" documentId="8_{6B6B11E4-2376-4706-834F-056958D41CA7}" xr6:coauthVersionLast="47" xr6:coauthVersionMax="47" xr10:uidLastSave="{00000000-0000-0000-0000-000000000000}"/>
  <bookViews>
    <workbookView xWindow="28680" yWindow="-120" windowWidth="29040" windowHeight="15840" activeTab="5" xr2:uid="{7064E7DE-9F7E-464C-8164-4E1297B8F05F}"/>
  </bookViews>
  <sheets>
    <sheet name="Supplier Governance" sheetId="5" r:id="rId1"/>
    <sheet name="RAW Governance (NHS-D) " sheetId="8" state="hidden" r:id="rId2"/>
    <sheet name="Log Template Version History" sheetId="4" state="hidden" r:id="rId3"/>
    <sheet name="Pick Lists" sheetId="7" state="hidden" r:id="rId4"/>
    <sheet name="Guidance" sheetId="2" r:id="rId5"/>
    <sheet name="RISK LOG" sheetId="11" r:id="rId6"/>
    <sheet name="Impact Scales" sheetId="9" r:id="rId7"/>
    <sheet name="Metrics" sheetId="10" r:id="rId8"/>
  </sheets>
  <definedNames>
    <definedName name="Risk_Threshold_National">#REF!</definedName>
    <definedName name="Risk_Threshold_Pilot">#REF!</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4" i="11" l="1"/>
  <c r="N13" i="11"/>
  <c r="B11" i="10"/>
  <c r="B1" i="10"/>
  <c r="B17" i="10"/>
  <c r="B12" i="10"/>
  <c r="B13" i="10"/>
  <c r="B14" i="10"/>
  <c r="B15" i="10"/>
  <c r="B16" i="10"/>
  <c r="B18" i="10"/>
  <c r="B10" i="10"/>
  <c r="B4" i="10"/>
  <c r="B5" i="10"/>
  <c r="B6" i="10"/>
  <c r="B7" i="10"/>
  <c r="B3" i="10"/>
  <c r="B8" i="10" l="1"/>
  <c r="B19" i="10"/>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K23" i="11"/>
  <c r="O23" i="11" s="1"/>
  <c r="K27" i="11"/>
  <c r="O27" i="11" s="1"/>
  <c r="K28" i="11"/>
  <c r="O28" i="11" s="1"/>
  <c r="K31" i="11"/>
  <c r="O31" i="11" s="1"/>
  <c r="K35" i="11"/>
  <c r="O35" i="11" s="1"/>
  <c r="K36" i="11"/>
  <c r="O36" i="11" s="1"/>
  <c r="K39" i="11"/>
  <c r="O39" i="11" s="1"/>
  <c r="K43" i="11"/>
  <c r="O43" i="11" s="1"/>
  <c r="K44" i="11"/>
  <c r="O44" i="11" s="1"/>
  <c r="K47" i="11"/>
  <c r="O47" i="11" s="1"/>
  <c r="J21" i="11"/>
  <c r="K21" i="11" s="1"/>
  <c r="O21" i="11" s="1"/>
  <c r="J22" i="11"/>
  <c r="K22" i="11" s="1"/>
  <c r="O22" i="11" s="1"/>
  <c r="J23" i="11"/>
  <c r="J24" i="11"/>
  <c r="K24" i="11" s="1"/>
  <c r="O24" i="11" s="1"/>
  <c r="J25" i="11"/>
  <c r="K25" i="11" s="1"/>
  <c r="O25" i="11" s="1"/>
  <c r="J26" i="11"/>
  <c r="K26" i="11" s="1"/>
  <c r="O26" i="11" s="1"/>
  <c r="J27" i="11"/>
  <c r="J28" i="11"/>
  <c r="J29" i="11"/>
  <c r="K29" i="11" s="1"/>
  <c r="O29" i="11" s="1"/>
  <c r="J30" i="11"/>
  <c r="K30" i="11" s="1"/>
  <c r="O30" i="11" s="1"/>
  <c r="J31" i="11"/>
  <c r="J32" i="11"/>
  <c r="K32" i="11" s="1"/>
  <c r="O32" i="11" s="1"/>
  <c r="J33" i="11"/>
  <c r="K33" i="11" s="1"/>
  <c r="O33" i="11" s="1"/>
  <c r="J34" i="11"/>
  <c r="K34" i="11" s="1"/>
  <c r="O34" i="11" s="1"/>
  <c r="J35" i="11"/>
  <c r="J36" i="11"/>
  <c r="J37" i="11"/>
  <c r="K37" i="11" s="1"/>
  <c r="O37" i="11" s="1"/>
  <c r="J38" i="11"/>
  <c r="K38" i="11" s="1"/>
  <c r="O38" i="11" s="1"/>
  <c r="J39" i="11"/>
  <c r="J40" i="11"/>
  <c r="K40" i="11" s="1"/>
  <c r="O40" i="11" s="1"/>
  <c r="J41" i="11"/>
  <c r="K41" i="11" s="1"/>
  <c r="O41" i="11" s="1"/>
  <c r="J42" i="11"/>
  <c r="K42" i="11" s="1"/>
  <c r="O42" i="11" s="1"/>
  <c r="J43" i="11"/>
  <c r="J44" i="11"/>
  <c r="J45" i="11"/>
  <c r="K45" i="11" s="1"/>
  <c r="O45" i="11" s="1"/>
  <c r="J46" i="11"/>
  <c r="K46" i="11" s="1"/>
  <c r="O46" i="11" s="1"/>
  <c r="J47" i="11"/>
  <c r="J48" i="11"/>
  <c r="K48" i="11" s="1"/>
  <c r="O48" i="11" s="1"/>
  <c r="J49" i="11"/>
  <c r="K49" i="11" s="1"/>
  <c r="O49" i="11" s="1"/>
  <c r="J50" i="11"/>
  <c r="K50" i="11" s="1"/>
  <c r="O50" i="11" s="1"/>
  <c r="N15" i="11"/>
  <c r="N16" i="11"/>
  <c r="N17" i="11"/>
  <c r="N18" i="11"/>
  <c r="J13" i="11"/>
  <c r="K13" i="11" s="1"/>
  <c r="O13" i="11" s="1"/>
  <c r="J14" i="11"/>
  <c r="K14" i="11" s="1"/>
  <c r="O14" i="11" s="1"/>
  <c r="J15" i="11"/>
  <c r="K15" i="11" s="1"/>
  <c r="O15" i="11" s="1"/>
  <c r="J16" i="11"/>
  <c r="K16" i="11" s="1"/>
  <c r="O16" i="11" s="1"/>
  <c r="J17" i="11"/>
  <c r="K17" i="11" s="1"/>
  <c r="O17" i="11" s="1"/>
  <c r="J18" i="11"/>
  <c r="K18" i="11" s="1"/>
  <c r="O18" i="11" s="1"/>
  <c r="N53" i="11"/>
  <c r="J53" i="11"/>
  <c r="K53" i="11" s="1"/>
  <c r="O53" i="11" s="1"/>
  <c r="N52" i="11"/>
  <c r="J52" i="11"/>
  <c r="K52" i="11" s="1"/>
  <c r="O52" i="11" s="1"/>
  <c r="N51" i="11"/>
  <c r="J51" i="11"/>
  <c r="K51" i="11" s="1"/>
  <c r="O51" i="11" s="1"/>
  <c r="N19" i="11"/>
  <c r="J19" i="11"/>
  <c r="K19" i="11" s="1"/>
  <c r="O19" i="11" s="1"/>
  <c r="N20" i="11"/>
  <c r="J20" i="11"/>
  <c r="K20" i="11" s="1"/>
  <c r="O20" i="11" s="1"/>
  <c r="N12" i="11"/>
  <c r="J12" i="11"/>
  <c r="K12" i="11" s="1"/>
  <c r="O12" i="11" s="1"/>
  <c r="N11" i="11"/>
  <c r="J11" i="11"/>
  <c r="N10" i="11"/>
  <c r="J10" i="11"/>
  <c r="K11" i="11" l="1"/>
  <c r="O11" i="11" s="1"/>
  <c r="B23" i="10"/>
  <c r="B24" i="10"/>
  <c r="B22" i="10"/>
  <c r="B21" i="10"/>
  <c r="B25" i="10"/>
  <c r="B34" i="10"/>
  <c r="B33" i="10"/>
  <c r="B32" i="10"/>
  <c r="B31" i="10"/>
  <c r="B30" i="10"/>
  <c r="B29" i="10"/>
  <c r="B28" i="10"/>
  <c r="K10" i="11"/>
  <c r="O10" i="11" s="1"/>
  <c r="B26" i="10" l="1"/>
  <c r="B35" i="10"/>
</calcChain>
</file>

<file path=xl/sharedStrings.xml><?xml version="1.0" encoding="utf-8"?>
<sst xmlns="http://schemas.openxmlformats.org/spreadsheetml/2006/main" count="864" uniqueCount="511">
  <si>
    <t>Purpose</t>
  </si>
  <si>
    <t>This is the Risk Log template, used by NHS Digital Solution Assurance to analyse system and/or service risks. Further interaction between the Supplier and NHS Digital will implement controls to ensure that mitigations are deployed correctly. The context in which this template is to be used is provided by the RAW Service Definition.</t>
  </si>
  <si>
    <r>
      <t xml:space="preserve">Note on use of formula within this spreadsheet: They are indicated with </t>
    </r>
    <r>
      <rPr>
        <sz val="12"/>
        <color rgb="FFFF0000"/>
        <rFont val="Arial"/>
        <family val="2"/>
      </rPr>
      <t>Calculated</t>
    </r>
    <r>
      <rPr>
        <sz val="12"/>
        <color theme="1"/>
        <rFont val="Arial"/>
        <family val="2"/>
      </rPr>
      <t xml:space="preserve"> in heading on the Risk Log tab, these fields automatically calculate their values via defined formula. If these are not updating as per your selections then please check your  Calculation settings in Excel, Please ensure you DO NOT DELETE the formula, if you do then please re-insert by dragging down from formula from the cell above.</t>
    </r>
  </si>
  <si>
    <t>Activity</t>
  </si>
  <si>
    <t>Instructions</t>
  </si>
  <si>
    <t>NHS Digital internal risk workshop</t>
  </si>
  <si>
    <t>A Supplier responding to a set of risks supplied by NHS Digital</t>
  </si>
  <si>
    <t>NHS Digital reviewing and completing the assurance sections within the spreadsheet</t>
  </si>
  <si>
    <t>A supplier using the Risk Log template to create their own set of risks</t>
  </si>
  <si>
    <t>A Supplier is: Any organisation or group whom are responsible for the delivery of Healthcare software into the NHS (within England). They could be internal or external to the NHS.</t>
  </si>
  <si>
    <t>General Guidance on Governance</t>
  </si>
  <si>
    <t>Suppliers are required to complete their section of the Supplier Governance tab when using the Risk Log.
NHS Digital are required to complete their section(s) of Supplier Governance following review of the supplier submission.</t>
  </si>
  <si>
    <t>Use of RAW Governance TAB is reserved for use by NHS Digital. It is required when risks are being identified as part of a workshop. It details the attendees and confirms approval that the set of risks identified are complete and correct and can be used as a template for suppliers to complete.</t>
  </si>
  <si>
    <t xml:space="preserve">Guidance on Filling Out the Risk Log </t>
  </si>
  <si>
    <t>To Be Completed by 
N - NHS Digital
S - Supplier 
F - Formula</t>
  </si>
  <si>
    <t>Column Type 
F - Free Text
P - Pick List 
C - Calculated</t>
  </si>
  <si>
    <t>Additional Information</t>
  </si>
  <si>
    <t>Risk ID</t>
  </si>
  <si>
    <t>N*</t>
  </si>
  <si>
    <t>F</t>
  </si>
  <si>
    <t xml:space="preserve">The Unique Identifier for given risk. 
N* - It is possible that a supplier may identify an unwanted cause and/or effect in which case they should add these to the spreadsheet. If a supplier adds an additional risk then they must append with the abbreviation 'SUPP'   E.g. SCR00010SUPP where SCR is a descriptor of the set of risks that has been added to. </t>
  </si>
  <si>
    <t>Risk Grouping</t>
  </si>
  <si>
    <t>Unwanted Effect/Outcome Description</t>
  </si>
  <si>
    <t xml:space="preserve">Describe the unwanted effect that relates to service/system release being risk assessed.
</t>
  </si>
  <si>
    <t>Primary Area of Impact</t>
  </si>
  <si>
    <t>P</t>
  </si>
  <si>
    <t xml:space="preserve">The area where the impact of the unwanted effect is the greatest.
</t>
  </si>
  <si>
    <t>Primary Impact Rating</t>
  </si>
  <si>
    <t>The Impact rating should the unwanted effect occur. Consider the scale of how bad things could be when identifying the impact, this will ensure consistency across the identified risks. Please use the Impact Scales tab for guidance.
If the supplier feels that the impact rating is not appropriate  when considering their use of the service then they should select the most appropriate value and highight that this has been changed.</t>
  </si>
  <si>
    <t>Clinical Risk</t>
  </si>
  <si>
    <t xml:space="preserve">"Y" if there is a clinical risk associated with this outcome. The risk </t>
  </si>
  <si>
    <t>Cause</t>
  </si>
  <si>
    <t xml:space="preserve">Describe the cause or causes that would produce the unwanted effect.
There will often be multiple potential causes for each unwanted effect/outcome. There should be a separate line for each cause/effect combination, so that all necessary mitigations can be identified.  Even if two impacts would be addressed by the same mitigation, </t>
  </si>
  <si>
    <t>Cause Likelihood</t>
  </si>
  <si>
    <t>S*</t>
  </si>
  <si>
    <t>Identify the likelihood of the unwanted effect occurring prior to applying any controls/mitigations. If there are no existing controls in place then the supplier MUST set likelihood to at least a value of 3 (in some cases NHS Digital may identify these and include them already filled out in the template).
If NHS Digital can identify this during the original workshop then they may include entries in this cell .
A table of likelihood ratings is below on this tab.</t>
  </si>
  <si>
    <t>Justification of Cause Likelihood Rating</t>
  </si>
  <si>
    <r>
      <t xml:space="preserve">Add the rationale for the likelihood score supplied. This could be for example that functionality exists and controls are already in place or that the system does not support functionality to cause the unwanted effect. 
You </t>
    </r>
    <r>
      <rPr>
        <b/>
        <sz val="12"/>
        <color rgb="FF333333"/>
        <rFont val="Arial"/>
        <family val="2"/>
      </rPr>
      <t xml:space="preserve">must not </t>
    </r>
    <r>
      <rPr>
        <sz val="12"/>
        <color rgb="FF333333"/>
        <rFont val="Arial"/>
        <family val="2"/>
      </rPr>
      <t>use the controls you plan to put in place as justification in this cell, this is all about existing controls not future controls or mitigations.
If NHS Digital have identified the Cause Likelihood then this will also be completed by NHS Digital.</t>
    </r>
  </si>
  <si>
    <t>Overall Risk Score (Pre-Mitigation)</t>
  </si>
  <si>
    <t>C</t>
  </si>
  <si>
    <t>Overall Risk Score (Pre-Mitigation): This is calculated  as Primary Impact Rating x Cause Likelihood.  This is the score of the risk prior to the Supplier applying any controls.</t>
  </si>
  <si>
    <t>Supplier Internal Mitigations</t>
  </si>
  <si>
    <t>S</t>
  </si>
  <si>
    <t>Post Mitigation Likelihood</t>
  </si>
  <si>
    <t>Residual Score</t>
  </si>
  <si>
    <t>A cell using formula to calculate the residual score (Primary Impact Rating x Post Mitigation Likelihood).</t>
  </si>
  <si>
    <t>In Scope for Assurance ?</t>
  </si>
  <si>
    <t>N</t>
  </si>
  <si>
    <t>Assigned Assurance Group</t>
  </si>
  <si>
    <t xml:space="preserve">Primarily the assurance activities will be undertaken by SA however there are some assurance activities that will be assigned to other stakeholders or maybe one or more stakeholder. E.g. Training is a programme assurance activity.  </t>
  </si>
  <si>
    <t>High Level Assurance Mitigation</t>
  </si>
  <si>
    <r>
      <rPr>
        <sz val="12"/>
        <color theme="1"/>
        <rFont val="Arial"/>
        <family val="2"/>
      </rPr>
      <t>Select the most suitable option from the Pick List. If there is no suitable match on the list then choose 'Other' and elaborate in the next column.  If you feel that there should be additional selections then please email</t>
    </r>
    <r>
      <rPr>
        <sz val="12"/>
        <color rgb="FFFF0000"/>
        <rFont val="Arial"/>
        <family val="2"/>
      </rPr>
      <t xml:space="preserve"> </t>
    </r>
    <r>
      <rPr>
        <sz val="12"/>
        <color rgb="FF423FFF"/>
        <rFont val="Arial"/>
        <family val="2"/>
      </rPr>
      <t>assurance@nhs.net</t>
    </r>
    <r>
      <rPr>
        <sz val="12"/>
        <color rgb="FFFF0000"/>
        <rFont val="Arial"/>
        <family val="2"/>
      </rPr>
      <t xml:space="preserve"> </t>
    </r>
    <r>
      <rPr>
        <sz val="12"/>
        <color theme="1"/>
        <rFont val="Arial"/>
        <family val="2"/>
      </rPr>
      <t>to request that the pick list be updated to include your recommendation.</t>
    </r>
  </si>
  <si>
    <t>Elaboration</t>
  </si>
  <si>
    <t>Provide further elaboration on the high level assurance action you have identified. E.g. Provide further detail on the witness test activities you wish to undertake.  Further detailed elaboration on the specific tasks must be recorded where you are tracking progress.</t>
  </si>
  <si>
    <t>Is the mitigation in place?</t>
  </si>
  <si>
    <t>Confirmation from the NHSD assurer that the mitigation is in place.</t>
  </si>
  <si>
    <t>N* - Whilst these are, by default, for NHS Digital to complete - it is possible that the supplier may identify an unwanted effect/cause that has not been listed. In this event the Supplier should complete these cells. 
If there is specific guidance for a supplier to follow for a given cell then this is explicitly stated in the Additional Information section of the table above.</t>
  </si>
  <si>
    <t>S* - This cell will be completed by the Supplier, by default, however NHS Digital may complete this field during the initial internal workshops. If the supplier feels an NHS Digital entry in this field needs updating then they may do so.</t>
  </si>
  <si>
    <t>Likelihood Interpretations (Source: DCB0129)</t>
  </si>
  <si>
    <t>Likelihood Category (Score)</t>
  </si>
  <si>
    <t>Interpretation</t>
  </si>
  <si>
    <t>Very high  (5)</t>
  </si>
  <si>
    <t>Certain or almost certain; highly likely to occur</t>
  </si>
  <si>
    <t>High (4)</t>
  </si>
  <si>
    <t>Not certain but very possible; reasonably expected to occur in the majority of cases</t>
  </si>
  <si>
    <t>Medium (3)</t>
  </si>
  <si>
    <t>Possible</t>
  </si>
  <si>
    <t>Low (2)</t>
  </si>
  <si>
    <t>Could occur but in the great majority of occasions will not</t>
  </si>
  <si>
    <t>Very low (1)</t>
  </si>
  <si>
    <t>Negligible or nearly negligible possibility of occurring</t>
  </si>
  <si>
    <t xml:space="preserve">Assurance Group Interpretations </t>
  </si>
  <si>
    <t>Group</t>
  </si>
  <si>
    <t>SA</t>
  </si>
  <si>
    <t>Solution Assurance will undertake the assurance to mitigate the risk.
SME includes Functional Test Assurance, Non-Functional Test Assurance and Data Assurance.</t>
  </si>
  <si>
    <t>Programme</t>
  </si>
  <si>
    <t>A programme resource will undertake the assurance to mitigate the risk. SME includes Business Process, System Architecture, Information Governance and Training.</t>
  </si>
  <si>
    <t>CSG</t>
  </si>
  <si>
    <t>CSG will undertake  assurance to mitigate the identified risk.
SME includes assurance to clinical safety standards.</t>
  </si>
  <si>
    <t>Service Management</t>
  </si>
  <si>
    <t>Service management will undertake assurance to mitigate the identified risk.
SME includes change management, service management, incident management and service readiness.</t>
  </si>
  <si>
    <t>Other</t>
  </si>
  <si>
    <t>Not defined or a collection of those groups listed above will be required to collaborate in assurance activities.</t>
  </si>
  <si>
    <t>Please complete the box below prior to submission</t>
  </si>
  <si>
    <t>To Be Completed by Supplier</t>
  </si>
  <si>
    <t>Completed By:</t>
  </si>
  <si>
    <t>Organisation:</t>
  </si>
  <si>
    <t>Assessment Date:</t>
  </si>
  <si>
    <t>To Be Completed by NHS Digital*</t>
  </si>
  <si>
    <t>Reviewed by:</t>
  </si>
  <si>
    <t>Stakeholder Group:</t>
  </si>
  <si>
    <t>Review Date:</t>
  </si>
  <si>
    <t>Comments:</t>
  </si>
  <si>
    <t>* NHS Digital to create further box(es) as necessary for stakeholder review.</t>
  </si>
  <si>
    <t xml:space="preserve">Copyright © 2020 Health and Social Care Information Centre. </t>
  </si>
  <si>
    <t>NHS Digital is the trading name of the Health and Social Care Information Centre.</t>
  </si>
  <si>
    <t>Risk Assessment Workshop Governance</t>
  </si>
  <si>
    <t>Document  Purpose</t>
  </si>
  <si>
    <t>This tab is to be completed if the risks have been identified as part of an NHS Digital Risk Assessment Workshop (RAW)</t>
  </si>
  <si>
    <t>Workshop Title:</t>
  </si>
  <si>
    <t>Workshop Lead:</t>
  </si>
  <si>
    <t>Workshop Attendees</t>
  </si>
  <si>
    <t>Workshop Date(s):</t>
  </si>
  <si>
    <t>Approved By:</t>
  </si>
  <si>
    <t xml:space="preserve">Post Workshop Amendments: </t>
  </si>
  <si>
    <t>Name</t>
  </si>
  <si>
    <t xml:space="preserve"> Date </t>
  </si>
  <si>
    <t xml:space="preserve"> Reason for Update </t>
  </si>
  <si>
    <t xml:space="preserve"> Approved By </t>
  </si>
  <si>
    <t>Status:</t>
  </si>
  <si>
    <t>DRAFT</t>
  </si>
  <si>
    <t>Do not send DRAFT risk log to external suppliers.</t>
  </si>
  <si>
    <t>Amendment History</t>
  </si>
  <si>
    <t>Version</t>
  </si>
  <si>
    <t>Date</t>
  </si>
  <si>
    <t>Updates following extensive discussions with ADLs and Matt Barrow.</t>
  </si>
  <si>
    <t>Updates following review by Simon Lee</t>
  </si>
  <si>
    <t xml:space="preserve">Issued for use.  </t>
  </si>
  <si>
    <t>RAW Governance tab updated to avoid issues with TASER upload (&lt; and &gt; removed)</t>
  </si>
  <si>
    <t>Reviewers</t>
  </si>
  <si>
    <t>This document must be reviewed by the following:</t>
  </si>
  <si>
    <t>Title / Responsibility</t>
  </si>
  <si>
    <t>Paul Butterworth</t>
  </si>
  <si>
    <t>Head of Assurance</t>
  </si>
  <si>
    <t>Phil Morton</t>
  </si>
  <si>
    <t>Emma Bell</t>
  </si>
  <si>
    <t>Test &amp; Assurance Lead</t>
  </si>
  <si>
    <t>Richard Dobson</t>
  </si>
  <si>
    <t>Assurance Manager</t>
  </si>
  <si>
    <t>Alan Laithwaite</t>
  </si>
  <si>
    <t>Matthew Barrow</t>
  </si>
  <si>
    <t>Consultant</t>
  </si>
  <si>
    <t>Approved</t>
  </si>
  <si>
    <t>This document must be approved by the following:</t>
  </si>
  <si>
    <t>Distribution</t>
  </si>
  <si>
    <t xml:space="preserve">NHS Digital </t>
  </si>
  <si>
    <t>Document Status:</t>
  </si>
  <si>
    <t>Primary Impact Area</t>
  </si>
  <si>
    <t>QMM Threshold</t>
  </si>
  <si>
    <t>Impact Rating</t>
  </si>
  <si>
    <t>Likelihood Rating (Cols G and L)</t>
  </si>
  <si>
    <t>Assurance Group</t>
  </si>
  <si>
    <t>Risk Log Status</t>
  </si>
  <si>
    <t>Clinical</t>
  </si>
  <si>
    <t>N/A</t>
  </si>
  <si>
    <t>Y</t>
  </si>
  <si>
    <t>Collaborative Engagement</t>
  </si>
  <si>
    <t>Data Quality</t>
  </si>
  <si>
    <t>Embedded Assurance</t>
  </si>
  <si>
    <t>IG</t>
  </si>
  <si>
    <t>Review Submitted Evidence</t>
  </si>
  <si>
    <t>Interoperability</t>
  </si>
  <si>
    <t>Review Spine Log Files</t>
  </si>
  <si>
    <t>National Datasets</t>
  </si>
  <si>
    <t>Cyber Security</t>
  </si>
  <si>
    <t>Review Test Coverage</t>
  </si>
  <si>
    <t>National Services</t>
  </si>
  <si>
    <t>Other (Specify in Elaboration Column)</t>
  </si>
  <si>
    <t>Tailored Witness Test</t>
  </si>
  <si>
    <t>System/Solution Integrity</t>
  </si>
  <si>
    <t>Usability</t>
  </si>
  <si>
    <t>Phase</t>
  </si>
  <si>
    <t>Unwanted Effect</t>
  </si>
  <si>
    <t>Assurance</t>
  </si>
  <si>
    <t>Risk Id</t>
  </si>
  <si>
    <t>Clinical Risk (Y/N)</t>
  </si>
  <si>
    <t>Cause Likelihood 
(1-5)</t>
  </si>
  <si>
    <t>Justification of Cause
Likelihood Rating</t>
  </si>
  <si>
    <t>Elaboration - Assurance Mitigation Detail</t>
  </si>
  <si>
    <t>Total No. of Risks</t>
  </si>
  <si>
    <t>SEVERITY</t>
  </si>
  <si>
    <t>NOT CLASSIFIED</t>
  </si>
  <si>
    <t>PRIMARY AREA OF IMPACT</t>
  </si>
  <si>
    <t>PRE-MITIGATION SCORE</t>
  </si>
  <si>
    <t>Between 1 and 3</t>
  </si>
  <si>
    <t>Between 4 and 7</t>
  </si>
  <si>
    <t>Between 8 and 14</t>
  </si>
  <si>
    <t>Between 15 and 19</t>
  </si>
  <si>
    <t>Between 20 and 25</t>
  </si>
  <si>
    <t>POST-MITIGATION SCORE</t>
  </si>
  <si>
    <t>&gt;15</t>
  </si>
  <si>
    <t>Needs to be zero for Beta</t>
  </si>
  <si>
    <t>&gt;10</t>
  </si>
  <si>
    <t>Needs to be zero for Go-Live</t>
  </si>
  <si>
    <t xml:space="preserve">Guidance </t>
  </si>
  <si>
    <t>You should use the impact scales to derive the Primary Impact Rating of the unwanted effect recorded on the Risk Log tab.</t>
  </si>
  <si>
    <t>Use the table below to identify the highest Impact Level that contains one or more statements that match the impact of the unwanted effect. This impact level should be used as the Primary Impact Rating.</t>
  </si>
  <si>
    <t>You are expected to contextualise the statements in the table with the unwanted effect.</t>
  </si>
  <si>
    <t>Important Note :  The clinical impact definitions listed below are taken from DCB0129 and are maintained within that standard. Please ensure there have been no updates to the standard before using the definitions listed below to rate risks where Clinical is the primary area of impact.</t>
  </si>
  <si>
    <t>Impact Level 1</t>
  </si>
  <si>
    <t>Impact Level 2</t>
  </si>
  <si>
    <t>Impact Level 3</t>
  </si>
  <si>
    <t>Impact Level 4</t>
  </si>
  <si>
    <t>Impact Level 5</t>
  </si>
  <si>
    <t>Technical issue, no impact to any programme or business objectives or operational goals, no change/workaround required.</t>
  </si>
  <si>
    <t>Technical issue, resulting in failure to meet programme or business objectives or operational goals, still within acceptable limits, no changes/workaround required</t>
  </si>
  <si>
    <t>Technical issue, resulting in failure to meet programme or business objectives or operational goals, requiring moderate changes/workaround to accommodate</t>
  </si>
  <si>
    <t>Technical issue resulting in failure to meet programme or business objectives or operational goals, requiring significant changes/workaround to accommodate</t>
  </si>
  <si>
    <t>Technical issue resulting in failure to meet programme or business objectives or operational goals, requires significant changes to accommodate, there are no workarounds</t>
  </si>
  <si>
    <t xml:space="preserve">
Technical/Business and Operational Goals</t>
  </si>
  <si>
    <t>Programme or Care Org budget unaffected</t>
  </si>
  <si>
    <t xml:space="preserve">Programme or Care Org budget impacted by up to +10% </t>
  </si>
  <si>
    <t>Programme or Care Org budget impacted by +11-50%</t>
  </si>
  <si>
    <t xml:space="preserve">Programme or Care Org budget impacted by +51-100% </t>
  </si>
  <si>
    <t xml:space="preserve">Programme or Care Org budget impacted by &gt;100% </t>
  </si>
  <si>
    <t>Cost</t>
  </si>
  <si>
    <t>No programme delay, outside planned contingency or workarounds</t>
  </si>
  <si>
    <t>Programme delay by up to +10% on plan</t>
  </si>
  <si>
    <t>Programme delay by +11-50% on plan</t>
  </si>
  <si>
    <t>Programme delay by +51-100% on plan</t>
  </si>
  <si>
    <t>Programme delay by &gt;100% on plan</t>
  </si>
  <si>
    <t>Schedule</t>
  </si>
  <si>
    <t>Usability issue, the problem is rare and causes minimal loss of time. Minor cosmetic or consistency issue</t>
  </si>
  <si>
    <t>Usability issue, a minor but irritating problem. Generally, it slows users down slightly. There are minimal violations of guidelines that affect appearance or perception, and mistakes that are recoverable</t>
  </si>
  <si>
    <t>Usability, a moderate problem causing time to be wasted. There is a workaround to the problem. Internal inconsistencies result in increased learning or error rates. An important function or feature does not work as expected</t>
  </si>
  <si>
    <t>Usability issue, a severe problem for which the user has no workaround to the problem resulting in a lot of time being wasted</t>
  </si>
  <si>
    <t>Usability issue resulting in the occurrence of catastrophic errors. The problem could result in large-scale failures that prevent many people from doing their work. Performance is so bad that the system cannot accomplish business goals</t>
  </si>
  <si>
    <t>Quality</t>
  </si>
  <si>
    <t>Accessibility issue, no impact on accessibility requirements, no change/workaround required.</t>
  </si>
  <si>
    <t>Accessibility issue, resulting in failure to meet highest level of achievement against accessibility requirements, still within acceptable limits, no changes/workaround required</t>
  </si>
  <si>
    <t>Accessibility issue, resulting in failure to meet minimum level of accessibility requirements, requires moderate changes/workaround to accommodate</t>
  </si>
  <si>
    <t>Accessibility issue, resulting in failure to meet minimum level of accessibility requirements, requiring significant changes/workaround to accommodate</t>
  </si>
  <si>
    <t>Accessibility issue, resulting in failure to meet minimum level of accessibility requirements, requires significant changes to accommodate, there are no workarounds</t>
  </si>
  <si>
    <t>Users remain happy with the system</t>
  </si>
  <si>
    <t>Users will be slightly irritated by the problem.</t>
  </si>
  <si>
    <t>Users will become unsatisfied with the system.</t>
  </si>
  <si>
    <t>User will be expecting problems to occur thus causing reputational damage</t>
  </si>
  <si>
    <t>The user is unable or unwilling to use the system. Complete dissatisfaction.</t>
  </si>
  <si>
    <t>Reputation</t>
  </si>
  <si>
    <t>Localised minor data quality issue, no impact to any programme or business objectives or operational goals, no change/workaround required</t>
  </si>
  <si>
    <t>Localised minor data quality issue, resulting in failure to meet programme or business objectives or operational goals, still within acceptable limits, no changes/workaround required</t>
  </si>
  <si>
    <t>Localised moderate data quality issue, resulting in failure to meet programme or business objectives or operational goals, requiring minor changes/workaround to accommodate</t>
  </si>
  <si>
    <t>Localised significant data quality issue, resulting in failure to meet programme or business objectives or operational goals, requiring extensive changes/workaround to accommodate</t>
  </si>
  <si>
    <t>Data quality issue affecting centrally stored data or data consumed by other systems resulting in failure to meet programme or business objectives or operational goals, requires change/workaround to accommodate</t>
  </si>
  <si>
    <t>Data Quality/Business and Operational Goals</t>
  </si>
  <si>
    <t>Clinical Safety</t>
  </si>
  <si>
    <t>Taken from DCB0129</t>
  </si>
  <si>
    <t>Minor injury from which recovery is expected in the short term; minor psychological upset; inconvenience; any negligible severity - Single</t>
  </si>
  <si>
    <t>Minor injury or injuries from which recovery is not expected in the short term  - Single</t>
  </si>
  <si>
    <t>Severe injury or severe incapacity from which recovery is expected in the short term - Single</t>
  </si>
  <si>
    <t>Death - Single</t>
  </si>
  <si>
    <t>Death - Multiple</t>
  </si>
  <si>
    <t>Significant psychological trauma - Single</t>
  </si>
  <si>
    <t>Severe psychological trauma - Single</t>
  </si>
  <si>
    <t>Permanent life-changing incapacity and any condition for which the prognosis is death or permanent life-changing incapacity; severe injury or severe incapacity from which recovery is not expected in the short term  - Single</t>
  </si>
  <si>
    <t>Permanent life-changing incapacity and any condition for which the prognosis is death or permanent life-changing incapacity; severe injury or severe incapacity from which recovery is not expected in the short term - Multiple</t>
  </si>
  <si>
    <t>Minor injury from which recovery is expected in the short term - Multiple</t>
  </si>
  <si>
    <t>Minor injury or injuries from which recovery is not expected in the short term - Multiple</t>
  </si>
  <si>
    <t>Severe injury or severe incapacity from which recovery is expected in the short term - Multiple</t>
  </si>
  <si>
    <t>Minor psychological upset; inconvenience  - Multiple</t>
  </si>
  <si>
    <t>Significant psychological trauma - Multiple</t>
  </si>
  <si>
    <t>Severe psychological trauma - Multiple</t>
  </si>
  <si>
    <t>National Systems</t>
  </si>
  <si>
    <t>Technical issue or unsupported functionality, no impact to any programme or business objectives or operational goals, no change/workaround required to any National Systems</t>
  </si>
  <si>
    <t>Technical issue or unsupported functionality, resulting in failure to meet programme or business objectives or operational goals, still within acceptable limits, no changes/workaround required within the relevant National System</t>
  </si>
  <si>
    <t>Technical issue or unsupported functionality, resulting in failure to meet programme or business objectives or operational goals, minor changes/workaround required to one or more of the National Systems</t>
  </si>
  <si>
    <t>Technical issue or unsupported functionality, resulting in failure to meet programme or business objectives or operational goals, moderate changes/workaround required to one or more of the National Systems</t>
  </si>
  <si>
    <t>Technical issue or unsupported functionality, resulting in failure to meet programme or business objectives or operational goals, significant change(s) required to one or more of the National Systems. No workaround available</t>
  </si>
  <si>
    <t>Technical/Business and Operational Goals</t>
  </si>
  <si>
    <t>National Datasets
(Secondary Uses)</t>
  </si>
  <si>
    <t>Minor technical or data quality issue, no impact to any programme or business objectives or operational goals, no change/workaround required for secondary use of the dataset</t>
  </si>
  <si>
    <t>Minor technical or data quality issue, resulting in failure to meet programme or business objectives or operational goals, still within acceptable limits, no changes/workaround required for secondary use of the dataset</t>
  </si>
  <si>
    <t>Moderate technical or data quality issue, resulting in failure to meet programme or business objectives or operational goals, requiring minor changes/workaround prior to secondary use of the dataset</t>
  </si>
  <si>
    <t>Significant technical or data quality issue, resulting in failure to meet programme or business objectives or operational goals, requiring extensive changes/workaround prior to secondary use of the dataset</t>
  </si>
  <si>
    <t>Catastrophic technical or data quality issue, resulting in failure to meet programme or business objectives or operational goals, no change/workaround available. Unable to use the dataset for secondary uses</t>
  </si>
  <si>
    <t>Breach of confidentiality for personal data, only a single data subject affected.</t>
  </si>
  <si>
    <t>Breach of confidentiality for personal data &lt;10 data subjects impacted</t>
  </si>
  <si>
    <t>Breach of confidentiality for personal data &lt;50 data subjects impacted</t>
  </si>
  <si>
    <t>Breach of confidentiality for personal data for up to 100 data subjects impacted
OR
Breach of confidentiality for sensitive personal data for single data subject</t>
  </si>
  <si>
    <t>Breach of confidentiality for personal data for up to 1000 data subjects impacted
OR
Breach of confidentiality for sensitive personal data for more than a single data subject</t>
  </si>
  <si>
    <t>Confidentiality</t>
  </si>
  <si>
    <t>Minor data integrity ssue, no impact to any programme or business objectives or operational goals, no change/workaround required.</t>
  </si>
  <si>
    <t>Minor data integrity  issue, resulting in failure to meet programme or business objectives or operational goals, still within acceptable limits, no changes/workaround required.</t>
  </si>
  <si>
    <t>Moderate data integrity issue, resulting in failure to meet programme or business objectives or operational goals, requiring minor changes/workaround.</t>
  </si>
  <si>
    <t>Significant data integrity issue, resulting in failure to meet programme or business objectives or operational goals, requiring significant changes/workaround to accommodate</t>
  </si>
  <si>
    <t>Catastrophic data integrity issue, resulting in failure to meet programme or business objectives or operational goals, requires significant changes to accommodate, there are no workarounds</t>
  </si>
  <si>
    <t>Integrity</t>
  </si>
  <si>
    <t>Minor availability issue, no impact to any programme or business objectives or operational goals,</t>
  </si>
  <si>
    <t>Minor availability issue, still within acceptable limits and not impacting stakeholders</t>
  </si>
  <si>
    <t>Moderate availability issue, impacting stakeholders, service still within acceptable limits</t>
  </si>
  <si>
    <t>Significant availabilityy issue, bringing considerable inconvience to stakeholders, resulting in failure to meet programme or business objectives or operational goals.</t>
  </si>
  <si>
    <t>Catastrophic availability issue, bringing unacceptable inconvience to stakeholders, resulting in failure to meet programme or business objectives or operational goals.</t>
  </si>
  <si>
    <t>Availability</t>
  </si>
  <si>
    <t>System/solution performance issue or technical issue related to management of system integrity, no impact to any programme or business objectives or operational goals, no change/workaround required.</t>
  </si>
  <si>
    <t>System/solution performance issue or technical issue related to management of system integrity, resulting in failure to meet programme or business objectives or operational goals, still within acceptable limits, no changes/workaround required</t>
  </si>
  <si>
    <t>System/solution performance issue or technical issue related to management of system integrity, resulting in failure to meet programme or business objectives or operational goals, requiring moderate changes/workaround to accommodate</t>
  </si>
  <si>
    <t>System/solution performance issue or technical issue related to management of system integrity, resulting in failure to meet programme or business objectives or operational goals, requiring significant changes/workaround to accommodate</t>
  </si>
  <si>
    <t>System/solution performance issue or technical issue related to management of system integrity, resulting in failure to meet programme or business objectives or operational goals, requires significant changes to accommodate, there are no workarounds</t>
  </si>
  <si>
    <t>Filtering corrected.</t>
  </si>
  <si>
    <t>Programme Risk Threshold:</t>
  </si>
  <si>
    <t>Programme Risk Threshold</t>
  </si>
  <si>
    <t>Phase:</t>
  </si>
  <si>
    <t>alpha</t>
  </si>
  <si>
    <t>beta</t>
  </si>
  <si>
    <t>Pilot</t>
  </si>
  <si>
    <t>National Roll-out</t>
  </si>
  <si>
    <t>Phase 1</t>
  </si>
  <si>
    <t>Phase 2</t>
  </si>
  <si>
    <t>Phase 3</t>
  </si>
  <si>
    <t>Phase 4</t>
  </si>
  <si>
    <t>QMM Threshold
All Risks with Pre-Mitigation Score = or &gt;:</t>
  </si>
  <si>
    <t>Communication</t>
  </si>
  <si>
    <t>Contractual</t>
  </si>
  <si>
    <t>Data - read</t>
  </si>
  <si>
    <t>Data - write</t>
  </si>
  <si>
    <t>Functional</t>
  </si>
  <si>
    <t>Interface</t>
  </si>
  <si>
    <t>Missing requirement</t>
  </si>
  <si>
    <t>Non-functional</t>
  </si>
  <si>
    <t>Software error</t>
  </si>
  <si>
    <t>User journey</t>
  </si>
  <si>
    <t>Formulas for programme Risk Threshold added and Guidance updated.
Pick List for Risk Grouping added.
Guidance tab moved next to Risk Log tab.</t>
  </si>
  <si>
    <t xml:space="preserve">Supplier Mitigation detail required?
</t>
  </si>
  <si>
    <t>If the Overall Risk Score (Pre-Mitigation) is the same or higher than the Programme Risk Threshold displays "Y" to indicate that the Supplier must provide the details of their mitigation plan for the risk.</t>
  </si>
  <si>
    <t>If there is a "Y" in Supplier Mitigation detail required? Column - the Supplier must add the details of the controls that will be put in place to mitigate the unwanted effect and/or its cause.</t>
  </si>
  <si>
    <t>If there is a "Y" in Supplier Mitigation detail required? Column - identify the likelihood of the unwanted effect / cause occurring once controls have been put in place. This will form part of the input into the residual risk score.
A table of likelihood interpretations is available further down on this tab.</t>
  </si>
  <si>
    <t>Programme Name:</t>
  </si>
  <si>
    <t>Cosmetic changes for ease of use.  Updates to Guidance tab.</t>
  </si>
  <si>
    <t>Guidance on how to complete the spreadsheet</t>
  </si>
  <si>
    <t>Complete the Supplier Governance tab.
Complete columns H to M of the Risk Log tab as per guidance below.</t>
  </si>
  <si>
    <t>Complete columns A to M of the Risk Log tab as per guidance below.</t>
  </si>
  <si>
    <t>Complete columns N to R of the Risk Log tab as per guidance below.</t>
  </si>
  <si>
    <t>Field/Column Descriptor</t>
  </si>
  <si>
    <t>Programme Name</t>
  </si>
  <si>
    <t>If the Supplier for whom the Risk Log is being prepared has been assessed for a QMM score - the appropriate value should be selected from the drop-down. If no QMM has been assessed this field should be left at "0".</t>
  </si>
  <si>
    <t>If the programme has elected to set a risk threshold - the appropriate value should be selected.  If not, the field should be left a "0".</t>
  </si>
  <si>
    <t>This field will be populated from the RAW Governance (NHS) tab.</t>
  </si>
  <si>
    <t>n/a</t>
  </si>
  <si>
    <t xml:space="preserve">This field can be used to indicate the phase of the programme to be reviewed.  </t>
  </si>
  <si>
    <t>Live</t>
  </si>
  <si>
    <t>Used to categorise risks by the product component.  This will vary according to the product under review.  Different types of programme are likely to require different sets of groupings.</t>
  </si>
  <si>
    <t>Up issued as default version.</t>
  </si>
  <si>
    <t>ISSUED</t>
  </si>
  <si>
    <t>IMPORTANT: This Risk Log does not replace the Clinical Hazard Log, and where clinical risks are identified, they should be added to the relevant clinical hazard log.</t>
  </si>
  <si>
    <r>
      <rPr>
        <b/>
        <sz val="12"/>
        <color theme="1"/>
        <rFont val="Calibri"/>
        <family val="2"/>
        <scheme val="minor"/>
      </rPr>
      <t>Complete the RAW Governance tab first.</t>
    </r>
    <r>
      <rPr>
        <sz val="12"/>
        <color theme="1"/>
        <rFont val="Calibri"/>
        <family val="2"/>
        <scheme val="minor"/>
      </rPr>
      <t xml:space="preserve">
Complete columns A to G of the Risk Log tab as per guidance below. 
It may also be possible to complete cell values for columns G and H for some rows if you are able to identify likelihood without supplier input.
</t>
    </r>
  </si>
  <si>
    <t xml:space="preserve">SL - Removed some rogue numbers in Impact Scales tab </t>
  </si>
  <si>
    <t>SL - Amended the formula in Risk Log tab for column O to bring all clinical risks into scope for assurance regardless of QMM threshold score. Also added reference to Cyber as an assurance group in the guidance tab.</t>
  </si>
  <si>
    <t>Cyber will undertake assurance to mitigate the identified risk.
SME includes assurance to system vulnerabilities and evaluation of penetration test reports.</t>
  </si>
  <si>
    <t>Vulnerability discovered. Rated Low, remediation unlikely, mitigation provided. Residual risk accepted.</t>
  </si>
  <si>
    <t>Vulnerability discovered. Rated Medium, remediation unlikely, mitigation / workaround established. Residual risk accepted for private &amp; public beta, but long term solution required.</t>
  </si>
  <si>
    <t>Vulnerability discovered. Rated High, remediation unlikely in the short term, mitigation / workaround established. Residual risk accepted only for private beta, long term solution required before public beta.</t>
  </si>
  <si>
    <t>Vulnerability discovered. Rated High / Critical, remediation unlikely in the short term, mitigation / workaround not sufficient. Residual risk not accepted for private beta until quick fix is provided in lieu of a long term solution.</t>
  </si>
  <si>
    <t>Vulnerability discovered. Rated High / Critical, remediation unlikely in the short term, no adequate mitigation / workaround. No way forward until solution developed.</t>
  </si>
  <si>
    <t>SL - Reinstated Cyber Security impact scales to log.</t>
  </si>
  <si>
    <t>SL - Amended the formula for Column O to include the state of column K.</t>
  </si>
  <si>
    <t>The value (Y/N) is determined by the Overall Risk Score (Pre-Mitigation) when compared to the suppliers QMM rating. If QMM has not been applied within the project then all risks fall within scope of assurance.
The value of 'Supplier Mitigation Required' will also determine this value. If set to 'N' then this column value will also be 'N'.</t>
  </si>
  <si>
    <t>Authorisation</t>
  </si>
  <si>
    <t>V&amp;P</t>
  </si>
  <si>
    <t>Error generating and signing the JWT</t>
  </si>
  <si>
    <t>Error requesting access token e.g. error in the payload or header</t>
  </si>
  <si>
    <t>Munish Jokhani</t>
  </si>
  <si>
    <t>Steven Walton</t>
  </si>
  <si>
    <t>Eric Lambley</t>
  </si>
  <si>
    <t>Stephen Elgar</t>
  </si>
  <si>
    <t>Raman Behl</t>
  </si>
  <si>
    <t>Alex Lord</t>
  </si>
  <si>
    <t>APIM Assurance Lead</t>
  </si>
  <si>
    <t>PDS Programme Lead</t>
  </si>
  <si>
    <t>IG Lead</t>
  </si>
  <si>
    <t>APIM Clinical Lead</t>
  </si>
  <si>
    <t>APIM Onboarding Lead</t>
  </si>
  <si>
    <t>SA Functional Lead</t>
  </si>
  <si>
    <t>Simon Lee</t>
  </si>
  <si>
    <t>SA ADL</t>
  </si>
  <si>
    <t xml:space="preserve">Raman Behl </t>
  </si>
  <si>
    <t>APIM Delivery Lead</t>
  </si>
  <si>
    <t>Simon Branton</t>
  </si>
  <si>
    <t>Application Restricted FHIR PDS API Search &amp; Retrieve for Connecting Systems</t>
  </si>
  <si>
    <t>Slight amendment to sensitive patient risk to explicitly reference the local record. Also some grammatical updates to capitalise GET and SEARCH and remove capitalisation from end point reference names. Included FHIR PDS API in name.</t>
  </si>
  <si>
    <t>APPROVED</t>
  </si>
  <si>
    <t>Amended following agreement on the  removal of APPRESTPDSCONN-010 following consultation.</t>
  </si>
  <si>
    <t xml:space="preserve">Connecting system is not authenticated and authorised to access data for which they have permission. </t>
  </si>
  <si>
    <t>Security</t>
  </si>
  <si>
    <t>Legal</t>
  </si>
  <si>
    <t>developer by mistake tries to use unattended API’s from any of the function apps hosting the attended flows</t>
  </si>
  <si>
    <t>Bad actor hacks the calling app</t>
  </si>
  <si>
    <t>Bad actor gains access to citizen's immunisation history</t>
  </si>
  <si>
    <t xml:space="preserve">Connecting system processes data unlawfully. </t>
  </si>
  <si>
    <t>Appropriate technical and organisational measures are not in place</t>
  </si>
  <si>
    <t>Connecting System requests levels of data that are large enough to invoke rate limiting at the API Gateway</t>
  </si>
  <si>
    <r>
      <t xml:space="preserve">Overall Risk Score
(pre-mitigation)
</t>
    </r>
    <r>
      <rPr>
        <b/>
        <sz val="10"/>
        <color indexed="10"/>
        <rFont val="Arial"/>
        <family val="2"/>
      </rPr>
      <t>Calculated</t>
    </r>
  </si>
  <si>
    <r>
      <t xml:space="preserve">Supplier Mitigation detail required?
</t>
    </r>
    <r>
      <rPr>
        <b/>
        <sz val="10"/>
        <color indexed="10"/>
        <rFont val="Arial"/>
        <family val="2"/>
      </rPr>
      <t>Calculated</t>
    </r>
  </si>
  <si>
    <r>
      <t xml:space="preserve">Residual Score
</t>
    </r>
    <r>
      <rPr>
        <b/>
        <sz val="10"/>
        <color indexed="10"/>
        <rFont val="Arial"/>
        <family val="2"/>
      </rPr>
      <t>Calculated</t>
    </r>
  </si>
  <si>
    <r>
      <t xml:space="preserve">In scope for assurance (Y/N)
</t>
    </r>
    <r>
      <rPr>
        <b/>
        <sz val="10"/>
        <color indexed="10"/>
        <rFont val="Arial"/>
        <family val="2"/>
      </rPr>
      <t>Calculated</t>
    </r>
  </si>
  <si>
    <t>General API Risks</t>
  </si>
  <si>
    <t>Risk that sites and users without appropriate rights are onboarded to the API</t>
  </si>
  <si>
    <t>Onboarding new sites and users</t>
  </si>
  <si>
    <t>Role-based access control</t>
  </si>
  <si>
    <t>Connecting system does not control access to update / delete interactions to only appropriate data controller users</t>
  </si>
  <si>
    <t>Connecting system correcting assigns update / delete access to a user but does not restrict update / delete to only records from the user's organisation allowing the user to change records controlled by another organisation</t>
  </si>
  <si>
    <t>Audit</t>
  </si>
  <si>
    <t>Risk that audit data is unable to evidence usage and / or support investigations</t>
  </si>
  <si>
    <t>Audit information is not present, sufficiently detailed or access controlled</t>
  </si>
  <si>
    <t>Search a Patient’s vaccination records</t>
  </si>
  <si>
    <t>Risk that the connecting system receives a search response that is not to the scope of the original request to the API and does not attempt to retrieve the data that has been requested</t>
  </si>
  <si>
    <t>Risk that a patient is not correctly identified and consequently is not correctly associated with the NHS Number supplied to the API for the search and the wrong patient’s history is retrieved</t>
  </si>
  <si>
    <t>Risk that the system does not correctly convey the errors in the response to the practitioner to warn them of any issues arising</t>
  </si>
  <si>
    <t>User sees immunisation records for a different patient to the one they intend</t>
  </si>
  <si>
    <t>User is not aware of an error with the search request / response or how to respond to the error</t>
  </si>
  <si>
    <t>User is not aware the data is not to the scope of what they requested</t>
  </si>
  <si>
    <t>User does not understand or misinterprets the search response data</t>
  </si>
  <si>
    <t>Create a new vaccination administration record</t>
  </si>
  <si>
    <t>Risk that a patient is not correctly identified through an accurate PDS trace and consequently is not correctly associated with the NHS Number supplied to the API for the vaccination</t>
  </si>
  <si>
    <t>Risk that a connecting system does not assign a unique identifier for vaccination administration events</t>
  </si>
  <si>
    <t>Risk that a connecting system does not assign the correct, specified target disease code(s) for the submitted vaccination</t>
  </si>
  <si>
    <t>Risk that a connecting system allows unique identifier to be changed, deleted or corrupted causing issues matching records between systems</t>
  </si>
  <si>
    <t>Risk that vaccination record is unclear as to the type of vaccination type due to discrepancy between procedure, product and target disease codes</t>
  </si>
  <si>
    <t>Records are absent from the API for a recorded vaccine due to errors</t>
  </si>
  <si>
    <t>The connecting system is unable to promptly re-submit a new vaccination event in response to an error in a create vaccination interaction</t>
  </si>
  <si>
    <t>User of the vaccine record is unclear on the vaccine type due to data discrepencies</t>
  </si>
  <si>
    <t>Patient vaccination is not available to be retrieved in a search as it is indexed to the wrong vaccine type</t>
  </si>
  <si>
    <t>Individual vaccine records are not maintained as distinct and either rejected or subsequently have issues with updates compromising the usefulness of the data</t>
  </si>
  <si>
    <t>The vaccination record does not get stored against the right patient in the API</t>
  </si>
  <si>
    <t>Read a patient’s vaccination event record</t>
  </si>
  <si>
    <t>Risk that a connecting system does not accurately PDS trace the patient prior to using the read interaction and does not convey to the user significant status changes to the patient details which may give context to the vaccination record</t>
  </si>
  <si>
    <t>Risk that you do not safely handle differences between the returned record and the local record</t>
  </si>
  <si>
    <t>Risk that an error response is not conveyed to users or captured by the system in a way that enables graceful handling of the error event and efficient error resolution</t>
  </si>
  <si>
    <t>Update a patient’s vaccination event record</t>
  </si>
  <si>
    <t>Risk that details of location related data elements for a sensitive patient record are lost in an update due to inappropriate record synchronisation</t>
  </si>
  <si>
    <t>Risk that vaccination data cannot be changed as required due to system update restrictions</t>
  </si>
  <si>
    <t>Risk that a connecting system is unable to promptly re-submit an update in response to an error in an update vaccination interaction</t>
  </si>
  <si>
    <t>Delete a patient’s vaccination event record</t>
  </si>
  <si>
    <t>Risk that a delete action is carried out incorrectly and the connecting system is unable to reverse the deletion</t>
  </si>
  <si>
    <t>Risk that batch ‘catch up’ files submitted to process bulk transactions after onboarding to the API are not controlled resulting in errors, duplication or loss of data</t>
  </si>
  <si>
    <t>Risk that batch ‘catch up’ files submitted after onboarding to the API do not conform to the version 5 formats leading to rejections or data quality issues</t>
  </si>
  <si>
    <t>Batch submissions to the API</t>
  </si>
  <si>
    <t>Vaccination records are not in the correct state due to being processed in an incorrect sequence</t>
  </si>
  <si>
    <t>Risk that a connecting system submits multiple transactions related to the same vaccination event (new, updates and deleted) via both the API and batch in the same period</t>
  </si>
  <si>
    <t>Corrections to records in bulk result in incorrect or incomplete alterations</t>
  </si>
  <si>
    <t>Feature control is not correctly implemented. Users are incorrectly administered</t>
  </si>
  <si>
    <t>Organisations without a legitimate reason gain access to the API</t>
  </si>
  <si>
    <t>Users without a legitimate reason gain access to the API</t>
  </si>
  <si>
    <t>Users without legitimate access to some vaccination information access more sensitive data than necessary</t>
  </si>
  <si>
    <t>Users without legitimate access to some vaccination information are denied access to vaccination records they need and have just cause to access</t>
  </si>
  <si>
    <t xml:space="preserve">An organisation is granted access to the API without an approved Use Case </t>
  </si>
  <si>
    <t>Obfiuscation of sensitive data is not handled by the receiving system or changes to NHS number are not handled appropriately</t>
  </si>
  <si>
    <t>System does not appropriately handle changed data in the vaccination record in the API e.g. user not aware local record is incorrect / corrected in record from the API</t>
  </si>
  <si>
    <t>Vaccination record update is not accepted by API due to an incorrect NHS Number</t>
  </si>
  <si>
    <t xml:space="preserve">Risk that a patient is not correctly identified through an accurate PDS trace </t>
  </si>
  <si>
    <t>Vaccination record update overwrites previous changes incorrectly</t>
  </si>
  <si>
    <t xml:space="preserve">Risk that an update is submitted against a non-current version of the vaccination record </t>
  </si>
  <si>
    <t>Vaccination record in the API is not updated following a change in the local record</t>
  </si>
  <si>
    <t>Location information is lost in updating an s-flag patient vaccination</t>
  </si>
  <si>
    <t>Vaccination record is not updated to the API after a change in the local record</t>
  </si>
  <si>
    <t>Records are absent in the API due to an incorrect delete action</t>
  </si>
  <si>
    <t>Connecting system attempts to connect to the API in an attended method via the unattended service</t>
  </si>
  <si>
    <t>Submit evidence via DOS</t>
  </si>
  <si>
    <t xml:space="preserve">Risk that the use of the Search endpoint is not implemented correctly
</t>
  </si>
  <si>
    <t>Client requests data too soon. Client not aware lag between submission and data being available</t>
  </si>
  <si>
    <t>User is not aware the full immunisation history for a patient has not been returned</t>
  </si>
  <si>
    <t>API record history is incomplete due to vaccinations not successfully submitted or captured out of scope of the service.
Record captured against the wrong or a previous NHS Number and not yet corrected in the API immunisation history</t>
  </si>
  <si>
    <t>User is not aware of an error with the read request / response or how to respond to the error</t>
  </si>
  <si>
    <t>Vaccination update fails due to versions</t>
  </si>
  <si>
    <t>Risk that connecting system does not read the record and update the local record or enable user to review the changes</t>
  </si>
  <si>
    <t>Vaccination record remains visible in the API after it is marked as 'in error' in the local system</t>
  </si>
  <si>
    <t>Risk that update interaction is used to set status to "entered in error" (API rejects) as opposed to using delete interaction</t>
  </si>
  <si>
    <t>Identifier is not persisted in accordance with the original vaccination record submission resulting in rejection of the update.
API ID not used correctly and update is rejected</t>
  </si>
  <si>
    <t>Records deleted on a local system remain active in the API</t>
  </si>
  <si>
    <t>Risk that the delete errors and the delete is not resubmitted
Record is not available in the API at the time it is deleted locally and local system does not have the API ID to send a delete for it and does not subsequently delete the record when it is available in the API.</t>
  </si>
  <si>
    <t>Deleted record is unintentionally re-instated</t>
  </si>
  <si>
    <t>An update is incorrectly triggered on a record which has been locally marked as incorrect (deleted in the API)</t>
  </si>
  <si>
    <t>Connecting system not sized correctly or unexpected increase of vaccination events occur whereby the system hits rate limiting of the API
Connecting system onboard new vaccination sites without re-profiling transaction rate and hits rate limit
Asynchronous submission batches records beyond API rate limit rather than staggering them on a delay</t>
  </si>
  <si>
    <t>Risk that a connecting system does not successfully manage the cutover from batch to API and records are not submitted</t>
  </si>
  <si>
    <t>Vaccination records are not correctly created or updated or deleted in the API</t>
  </si>
  <si>
    <t>Record errors and the error report file is not acted upon to resubmit the record with the error addressed</t>
  </si>
  <si>
    <t>IMMFHIR-001</t>
  </si>
  <si>
    <t>IMMFHIR-002</t>
  </si>
  <si>
    <t>IMMFHIR-003</t>
  </si>
  <si>
    <t>IMMFHIR-004</t>
  </si>
  <si>
    <t>IMMFHIR-005</t>
  </si>
  <si>
    <t>IMMFHIR-006</t>
  </si>
  <si>
    <t>IMMFHIR-007</t>
  </si>
  <si>
    <t>IMMFHIR-008</t>
  </si>
  <si>
    <t>IMMFHIR-009</t>
  </si>
  <si>
    <t>IMMFHIR-010</t>
  </si>
  <si>
    <t>IMMFHIR-011</t>
  </si>
  <si>
    <t>IMMFHIR-012</t>
  </si>
  <si>
    <t>IMMFHIR-013</t>
  </si>
  <si>
    <t>IMMFHIR-014</t>
  </si>
  <si>
    <t>IMMFHIR-015</t>
  </si>
  <si>
    <t>IMMFHIR-016</t>
  </si>
  <si>
    <t>IMMFHIR-017</t>
  </si>
  <si>
    <t>IMMFHIR-018</t>
  </si>
  <si>
    <t>IMMFHIR-019</t>
  </si>
  <si>
    <t>IMMFHIR-020</t>
  </si>
  <si>
    <t>IMMFHIR-021</t>
  </si>
  <si>
    <t>IMMFHIR-022</t>
  </si>
  <si>
    <t>IMMFHIR-023</t>
  </si>
  <si>
    <t>IMMFHIR-024</t>
  </si>
  <si>
    <t>IMMFHIR-025</t>
  </si>
  <si>
    <t>IMMFHIR-026</t>
  </si>
  <si>
    <t>IMMFHIR-027</t>
  </si>
  <si>
    <t>IMMFHIR-028</t>
  </si>
  <si>
    <t>IMMFHIR-029</t>
  </si>
  <si>
    <t>IMMFHIR-030</t>
  </si>
  <si>
    <t>IMMFHIR-031</t>
  </si>
  <si>
    <t>IMMFHIR-032</t>
  </si>
  <si>
    <t>IMMFHIR-033</t>
  </si>
  <si>
    <t>IMMFHIR-034</t>
  </si>
  <si>
    <t>IMMFHIR-035</t>
  </si>
  <si>
    <t>IMMFHIR-036</t>
  </si>
  <si>
    <t>IMMFHIR-037</t>
  </si>
  <si>
    <t>IMMFHIR-038</t>
  </si>
  <si>
    <t>IMMFHIR-039</t>
  </si>
  <si>
    <t>IMMFHIR-040</t>
  </si>
  <si>
    <t>IMMFHIR-041</t>
  </si>
  <si>
    <t>IMMFHIR-042</t>
  </si>
  <si>
    <t>IMMFHIR-043</t>
  </si>
  <si>
    <t>IMMFHIR-044</t>
  </si>
  <si>
    <t>The GET request is rejected by the Immunisation FHIR API because there is a problem with the token sent by the calling system (invalid, missing or expired)</t>
  </si>
  <si>
    <t>Data in date range requested by client hasnt yet arrived in the API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</si>
</sst>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2"/>
      <color theme="1"/>
      <name val="Calibri"/>
      <family val="2"/>
      <scheme val="minor"/>
    </font>
    <font>
      <sz val="12"/>
      <color theme="1"/>
      <name val="Arial"/>
      <family val="2"/>
    </font>
    <font>
      <sz val="12"/>
      <color theme="1"/>
      <name val="Arial"/>
      <family val="2"/>
    </font>
    <font>
      <b/>
      <sz val="10"/>
      <name val="Arial"/>
      <family val="2"/>
    </font>
    <font>
      <sz val="12"/>
      <color rgb="FF000000"/>
      <name val="Arial"/>
      <family val="2"/>
    </font>
    <font>
      <sz val="12"/>
      <name val="Arial"/>
      <family val="2"/>
    </font>
    <font>
      <sz val="10"/>
      <name val="Arial"/>
      <family val="2"/>
    </font>
    <font>
      <sz val="36"/>
      <color rgb="FF0066CC"/>
      <name val="Arial"/>
      <family val="2"/>
    </font>
    <font>
      <sz val="12"/>
      <color rgb="FFFF0000"/>
      <name val="Arial"/>
      <family val="2"/>
    </font>
    <font>
      <sz val="10"/>
      <color rgb="FF0F0F0F"/>
      <name val="Arial"/>
      <family val="2"/>
    </font>
    <font>
      <sz val="10"/>
      <color rgb="FF000000"/>
      <name val="Arial"/>
      <family val="2"/>
    </font>
    <font>
      <sz val="10"/>
      <color rgb="FF000000"/>
      <name val="Calibri"/>
      <family val="2"/>
    </font>
    <font>
      <b/>
      <sz val="10"/>
      <color rgb="FF000000"/>
      <name val="Arial"/>
      <family val="2"/>
    </font>
    <font>
      <b/>
      <sz val="12"/>
      <color theme="1"/>
      <name val="Calibri"/>
      <family val="2"/>
      <scheme val="minor"/>
    </font>
    <font>
      <b/>
      <sz val="12"/>
      <color theme="0"/>
      <name val="Arial"/>
      <family val="2"/>
    </font>
    <font>
      <sz val="12"/>
      <color rgb="FF333333"/>
      <name val="Arial"/>
      <family val="2"/>
    </font>
    <font>
      <sz val="12"/>
      <color theme="1"/>
      <name val="Arial"/>
      <family val="2"/>
    </font>
    <font>
      <b/>
      <sz val="12"/>
      <color theme="1"/>
      <name val="Arial"/>
      <family val="2"/>
    </font>
    <font>
      <b/>
      <sz val="18"/>
      <color rgb="FF333333"/>
      <name val="Arial"/>
      <family val="2"/>
    </font>
    <font>
      <b/>
      <sz val="12"/>
      <color rgb="FF333333"/>
      <name val="Arial"/>
      <family val="2"/>
    </font>
    <font>
      <sz val="12"/>
      <color rgb="FFFF0000"/>
      <name val="Calibri"/>
      <family val="2"/>
      <scheme val="minor"/>
    </font>
    <font>
      <sz val="11"/>
      <color rgb="FF212121"/>
      <name val="Arial"/>
      <family val="2"/>
    </font>
    <font>
      <sz val="11"/>
      <color rgb="FF000000"/>
      <name val="Arial"/>
      <family val="2"/>
    </font>
    <font>
      <sz val="11"/>
      <color theme="1"/>
      <name val="Arial"/>
      <family val="2"/>
    </font>
    <font>
      <sz val="11"/>
      <color rgb="FFFF0000"/>
      <name val="Arial"/>
      <family val="2"/>
    </font>
    <font>
      <b/>
      <sz val="22"/>
      <color rgb="FF3830FF"/>
      <name val="Calibri"/>
      <family val="2"/>
      <scheme val="minor"/>
    </font>
    <font>
      <b/>
      <sz val="12"/>
      <color rgb="FFFF0000"/>
      <name val="Calibri"/>
      <family val="2"/>
      <scheme val="minor"/>
    </font>
    <font>
      <sz val="12"/>
      <color rgb="FF423FFF"/>
      <name val="Arial"/>
      <family val="2"/>
    </font>
    <font>
      <i/>
      <sz val="12"/>
      <color theme="1"/>
      <name val="Arial"/>
      <family val="2"/>
    </font>
    <font>
      <i/>
      <sz val="12"/>
      <color theme="1"/>
      <name val="Calibri"/>
      <family val="2"/>
      <scheme val="minor"/>
    </font>
    <font>
      <sz val="8"/>
      <name val="Calibri"/>
      <family val="2"/>
      <scheme val="minor"/>
    </font>
    <font>
      <sz val="12"/>
      <color rgb="FF000000"/>
      <name val="Calibri"/>
      <family val="2"/>
      <scheme val="minor"/>
    </font>
    <font>
      <b/>
      <sz val="16"/>
      <color rgb="FFFF0000"/>
      <name val="Arial"/>
      <family val="2"/>
    </font>
    <font>
      <i/>
      <sz val="12"/>
      <color rgb="FF000000"/>
      <name val="Calibri"/>
      <family val="2"/>
      <scheme val="minor"/>
    </font>
    <font>
      <b/>
      <sz val="16"/>
      <color indexed="48"/>
      <name val="Arial"/>
      <family val="2"/>
    </font>
    <font>
      <b/>
      <sz val="24"/>
      <color indexed="8"/>
      <name val="Calibri"/>
      <family val="2"/>
    </font>
    <font>
      <sz val="12"/>
      <color indexed="8"/>
      <name val="Calibri"/>
      <family val="2"/>
    </font>
    <font>
      <b/>
      <sz val="16"/>
      <color indexed="8"/>
      <name val="Calibri"/>
      <family val="2"/>
    </font>
    <font>
      <b/>
      <sz val="24"/>
      <color indexed="10"/>
      <name val="Arial"/>
      <family val="2"/>
    </font>
    <font>
      <sz val="28"/>
      <color indexed="48"/>
      <name val="Arial"/>
      <family val="2"/>
    </font>
    <font>
      <b/>
      <sz val="10"/>
      <color indexed="8"/>
      <name val="Calibri"/>
      <family val="2"/>
    </font>
    <font>
      <b/>
      <sz val="10"/>
      <color indexed="8"/>
      <name val="Arial"/>
      <family val="2"/>
    </font>
    <font>
      <b/>
      <sz val="10"/>
      <color indexed="10"/>
      <name val="Arial"/>
      <family val="2"/>
    </font>
    <font>
      <b/>
      <sz val="14"/>
      <color indexed="8"/>
      <name val="Arial"/>
      <family val="2"/>
    </font>
    <font>
      <sz val="12"/>
      <color indexed="8"/>
      <name val="Arial"/>
      <family val="2"/>
    </font>
  </fonts>
  <fills count="14">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FFC00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499984740745262"/>
        <bgColor rgb="FFDBE5F1"/>
      </patternFill>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rgb="FFBDD7EE"/>
        <bgColor indexed="64"/>
      </patternFill>
    </fill>
    <fill>
      <patternFill patternType="solid">
        <fgColor rgb="FFD9D9D9"/>
        <bgColor indexed="64"/>
      </patternFill>
    </fill>
  </fills>
  <borders count="78">
    <border>
      <left/>
      <right/>
      <top/>
      <bottom/>
      <diagonal/>
    </border>
    <border>
      <left/>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000000"/>
      </left>
      <right/>
      <top style="medium">
        <color rgb="FF000000"/>
      </top>
      <bottom/>
      <diagonal/>
    </border>
    <border>
      <left style="thin">
        <color rgb="FF000000"/>
      </left>
      <right/>
      <top/>
      <bottom/>
      <diagonal/>
    </border>
    <border>
      <left style="medium">
        <color rgb="FF000000"/>
      </left>
      <right/>
      <top/>
      <bottom/>
      <diagonal/>
    </border>
    <border>
      <left style="thin">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rgb="FF000000"/>
      </bottom>
      <diagonal/>
    </border>
    <border>
      <left style="thin">
        <color indexed="64"/>
      </left>
      <right style="thin">
        <color indexed="64"/>
      </right>
      <top style="thin">
        <color indexed="64"/>
      </top>
      <bottom/>
      <diagonal/>
    </border>
    <border>
      <left style="medium">
        <color rgb="FF000000"/>
      </left>
      <right/>
      <top style="medium">
        <color rgb="FF000000"/>
      </top>
      <bottom style="thin">
        <color rgb="FF000000"/>
      </bottom>
      <diagonal/>
    </border>
    <border>
      <left/>
      <right/>
      <top style="medium">
        <color rgb="FF000000"/>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thin">
        <color rgb="FF000000"/>
      </left>
      <right style="medium">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diagonal/>
    </border>
    <border>
      <left/>
      <right/>
      <top style="thin">
        <color rgb="FF000000"/>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000000"/>
      </top>
      <bottom style="thin">
        <color rgb="FF000000"/>
      </bottom>
      <diagonal/>
    </border>
    <border>
      <left style="thick">
        <color auto="1"/>
      </left>
      <right/>
      <top/>
      <bottom/>
      <diagonal/>
    </border>
    <border>
      <left/>
      <right style="medium">
        <color rgb="FF000000"/>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362">
    <xf numFmtId="0" fontId="0" fillId="0" borderId="0" xfId="0"/>
    <xf numFmtId="0" fontId="11" fillId="0" borderId="0" xfId="0" applyFont="1"/>
    <xf numFmtId="0" fontId="11" fillId="0" borderId="0" xfId="0" applyFont="1" applyAlignment="1">
      <alignment horizontal="left" vertical="center"/>
    </xf>
    <xf numFmtId="0" fontId="10" fillId="0" borderId="0" xfId="0" applyFont="1" applyAlignment="1">
      <alignment horizontal="left" vertical="top" wrapText="1"/>
    </xf>
    <xf numFmtId="0" fontId="12" fillId="0" borderId="0" xfId="0" applyFont="1" applyAlignment="1">
      <alignment vertical="top" wrapText="1"/>
    </xf>
    <xf numFmtId="0" fontId="10" fillId="0" borderId="0" xfId="0" applyFont="1" applyAlignment="1">
      <alignment vertical="top" wrapText="1"/>
    </xf>
    <xf numFmtId="0" fontId="12" fillId="0" borderId="0" xfId="0" applyFont="1" applyAlignment="1">
      <alignment horizontal="left" vertical="center"/>
    </xf>
    <xf numFmtId="0" fontId="10" fillId="0" borderId="0" xfId="0" applyFont="1"/>
    <xf numFmtId="0" fontId="3" fillId="3" borderId="6" xfId="0" applyFont="1" applyFill="1" applyBorder="1" applyAlignment="1">
      <alignment horizontal="left" vertical="center" wrapText="1"/>
    </xf>
    <xf numFmtId="0" fontId="3" fillId="3" borderId="6" xfId="0" applyFont="1" applyFill="1" applyBorder="1" applyAlignment="1">
      <alignment vertical="center"/>
    </xf>
    <xf numFmtId="164" fontId="10" fillId="0" borderId="6" xfId="0" applyNumberFormat="1" applyFont="1" applyBorder="1"/>
    <xf numFmtId="14" fontId="10" fillId="0" borderId="6" xfId="0" applyNumberFormat="1" applyFont="1" applyBorder="1"/>
    <xf numFmtId="0" fontId="10" fillId="0" borderId="6" xfId="0" applyFont="1" applyBorder="1" applyAlignment="1">
      <alignment wrapText="1"/>
    </xf>
    <xf numFmtId="14" fontId="10" fillId="0" borderId="6" xfId="0" applyNumberFormat="1" applyFont="1" applyBorder="1" applyAlignment="1">
      <alignment horizontal="right"/>
    </xf>
    <xf numFmtId="0" fontId="10" fillId="0" borderId="6" xfId="0" applyFont="1" applyBorder="1"/>
    <xf numFmtId="0" fontId="0" fillId="0" borderId="0" xfId="0" applyAlignment="1">
      <alignment wrapText="1"/>
    </xf>
    <xf numFmtId="0" fontId="10" fillId="0" borderId="3" xfId="0" applyFont="1" applyBorder="1" applyAlignment="1">
      <alignment wrapText="1"/>
    </xf>
    <xf numFmtId="14" fontId="10" fillId="0" borderId="3" xfId="0" applyNumberFormat="1" applyFont="1" applyBorder="1"/>
    <xf numFmtId="0" fontId="10" fillId="0" borderId="2" xfId="0" applyFont="1" applyBorder="1" applyAlignment="1">
      <alignment horizontal="left" vertical="center"/>
    </xf>
    <xf numFmtId="0" fontId="5" fillId="0" borderId="2" xfId="0" applyFont="1" applyBorder="1"/>
    <xf numFmtId="0" fontId="10" fillId="0" borderId="2" xfId="0" applyFont="1" applyBorder="1" applyAlignment="1">
      <alignment wrapText="1"/>
    </xf>
    <xf numFmtId="14" fontId="10" fillId="0" borderId="2" xfId="0" applyNumberFormat="1" applyFont="1" applyBorder="1"/>
    <xf numFmtId="0" fontId="0" fillId="0" borderId="0" xfId="0" applyAlignment="1">
      <alignment horizontal="center" wrapText="1"/>
    </xf>
    <xf numFmtId="0" fontId="8" fillId="0" borderId="0" xfId="0" applyFont="1" applyAlignment="1">
      <alignment vertical="center" wrapText="1"/>
    </xf>
    <xf numFmtId="0" fontId="14" fillId="7" borderId="27" xfId="0" applyFont="1" applyFill="1" applyBorder="1" applyAlignment="1">
      <alignment vertical="top" wrapText="1"/>
    </xf>
    <xf numFmtId="0" fontId="14" fillId="6" borderId="19" xfId="0" applyFont="1" applyFill="1" applyBorder="1"/>
    <xf numFmtId="0" fontId="13" fillId="0" borderId="0" xfId="0" applyFont="1"/>
    <xf numFmtId="0" fontId="14" fillId="6" borderId="2" xfId="0" applyFont="1" applyFill="1" applyBorder="1" applyAlignment="1">
      <alignment horizontal="left" vertical="center" wrapText="1"/>
    </xf>
    <xf numFmtId="0" fontId="14" fillId="6" borderId="2" xfId="0" applyFont="1" applyFill="1" applyBorder="1" applyAlignment="1">
      <alignment horizontal="left" vertical="top" wrapText="1"/>
    </xf>
    <xf numFmtId="0" fontId="16" fillId="0" borderId="16" xfId="0" applyFont="1" applyBorder="1"/>
    <xf numFmtId="0" fontId="16" fillId="0" borderId="17" xfId="0" applyFont="1" applyBorder="1"/>
    <xf numFmtId="0" fontId="16" fillId="0" borderId="18" xfId="0" applyFont="1" applyBorder="1"/>
    <xf numFmtId="164" fontId="10" fillId="0" borderId="6" xfId="0" applyNumberFormat="1" applyFont="1" applyBorder="1" applyAlignment="1">
      <alignment horizontal="right"/>
    </xf>
    <xf numFmtId="164" fontId="10" fillId="0" borderId="3" xfId="0" applyNumberFormat="1" applyFont="1" applyBorder="1" applyAlignment="1">
      <alignment horizontal="right"/>
    </xf>
    <xf numFmtId="164" fontId="10" fillId="0" borderId="2" xfId="0" applyNumberFormat="1" applyFont="1" applyBorder="1" applyAlignment="1">
      <alignment horizontal="right"/>
    </xf>
    <xf numFmtId="0" fontId="20" fillId="0" borderId="0" xfId="0" applyFont="1"/>
    <xf numFmtId="0" fontId="13" fillId="0" borderId="30" xfId="0" applyFont="1" applyBorder="1"/>
    <xf numFmtId="0" fontId="21" fillId="0" borderId="11" xfId="0" applyFont="1" applyBorder="1" applyAlignment="1">
      <alignment wrapText="1"/>
    </xf>
    <xf numFmtId="0" fontId="21" fillId="0" borderId="3" xfId="0" applyFont="1" applyBorder="1" applyAlignment="1">
      <alignment wrapText="1"/>
    </xf>
    <xf numFmtId="0" fontId="16" fillId="0" borderId="31" xfId="0" applyFont="1" applyBorder="1" applyAlignment="1">
      <alignment wrapText="1"/>
    </xf>
    <xf numFmtId="0" fontId="16" fillId="0" borderId="31" xfId="0" applyFont="1" applyBorder="1"/>
    <xf numFmtId="0" fontId="16" fillId="0" borderId="10" xfId="0" applyFont="1" applyBorder="1"/>
    <xf numFmtId="0" fontId="21" fillId="0" borderId="31" xfId="0" applyFont="1" applyBorder="1" applyAlignment="1">
      <alignment wrapText="1"/>
    </xf>
    <xf numFmtId="0" fontId="21" fillId="0" borderId="10" xfId="0" applyFont="1" applyBorder="1" applyAlignment="1">
      <alignment wrapText="1"/>
    </xf>
    <xf numFmtId="0" fontId="21" fillId="0" borderId="31" xfId="0" applyFont="1" applyBorder="1"/>
    <xf numFmtId="0" fontId="21" fillId="0" borderId="10" xfId="0" applyFont="1" applyBorder="1"/>
    <xf numFmtId="0" fontId="22" fillId="0" borderId="11" xfId="0" applyFont="1" applyBorder="1" applyAlignment="1">
      <alignment wrapText="1"/>
    </xf>
    <xf numFmtId="0" fontId="22" fillId="0" borderId="31" xfId="0" applyFont="1" applyBorder="1" applyAlignment="1">
      <alignment wrapText="1"/>
    </xf>
    <xf numFmtId="0" fontId="24" fillId="0" borderId="31" xfId="0" applyFont="1" applyBorder="1" applyAlignment="1">
      <alignment wrapText="1"/>
    </xf>
    <xf numFmtId="0" fontId="24" fillId="0" borderId="31" xfId="0" applyFont="1" applyBorder="1"/>
    <xf numFmtId="0" fontId="21" fillId="0" borderId="33" xfId="0" applyFont="1" applyBorder="1" applyAlignment="1">
      <alignment wrapText="1"/>
    </xf>
    <xf numFmtId="0" fontId="24" fillId="0" borderId="10" xfId="0" applyFont="1" applyBorder="1" applyAlignment="1">
      <alignment wrapText="1"/>
    </xf>
    <xf numFmtId="0" fontId="23" fillId="0" borderId="10" xfId="0" applyFont="1" applyBorder="1"/>
    <xf numFmtId="0" fontId="16" fillId="0" borderId="10" xfId="0" applyFont="1" applyBorder="1" applyAlignment="1">
      <alignment wrapText="1"/>
    </xf>
    <xf numFmtId="0" fontId="23" fillId="0" borderId="10" xfId="0" applyFont="1" applyBorder="1" applyAlignment="1">
      <alignment wrapText="1"/>
    </xf>
    <xf numFmtId="0" fontId="16" fillId="0" borderId="11" xfId="0" applyFont="1" applyBorder="1" applyAlignment="1">
      <alignment wrapText="1"/>
    </xf>
    <xf numFmtId="0" fontId="16" fillId="0" borderId="11" xfId="0" applyFont="1" applyBorder="1"/>
    <xf numFmtId="0" fontId="21" fillId="0" borderId="33" xfId="0" applyFont="1" applyBorder="1"/>
    <xf numFmtId="0" fontId="5" fillId="0" borderId="5" xfId="0" applyFont="1" applyBorder="1"/>
    <xf numFmtId="0" fontId="16" fillId="5" borderId="15" xfId="0" applyFont="1" applyFill="1" applyBorder="1" applyAlignment="1">
      <alignment horizontal="left"/>
    </xf>
    <xf numFmtId="0" fontId="16" fillId="5" borderId="16" xfId="0" applyFont="1" applyFill="1" applyBorder="1"/>
    <xf numFmtId="0" fontId="10" fillId="0" borderId="0" xfId="0" applyFont="1" applyAlignment="1">
      <alignment horizontal="left" wrapText="1"/>
    </xf>
    <xf numFmtId="0" fontId="4" fillId="0" borderId="0" xfId="0" applyFont="1" applyAlignment="1">
      <alignment horizontal="center" wrapText="1"/>
    </xf>
    <xf numFmtId="0" fontId="8" fillId="0" borderId="13" xfId="0" applyFont="1" applyBorder="1" applyAlignment="1">
      <alignment horizontal="center" vertical="center" wrapText="1"/>
    </xf>
    <xf numFmtId="0" fontId="8" fillId="0" borderId="36" xfId="0" applyFont="1" applyBorder="1" applyAlignment="1">
      <alignment horizontal="center" vertical="center" wrapText="1"/>
    </xf>
    <xf numFmtId="0" fontId="0" fillId="0" borderId="14" xfId="0" applyBorder="1" applyAlignment="1">
      <alignment horizontal="center" wrapText="1"/>
    </xf>
    <xf numFmtId="0" fontId="0" fillId="0" borderId="16" xfId="0" applyBorder="1"/>
    <xf numFmtId="0" fontId="0" fillId="0" borderId="17" xfId="0" applyBorder="1"/>
    <xf numFmtId="0" fontId="0" fillId="0" borderId="37" xfId="0" applyBorder="1"/>
    <xf numFmtId="0" fontId="0" fillId="0" borderId="18" xfId="0" applyBorder="1"/>
    <xf numFmtId="0" fontId="17" fillId="0" borderId="15" xfId="0" applyFont="1" applyBorder="1"/>
    <xf numFmtId="0" fontId="0" fillId="0" borderId="36" xfId="0" applyBorder="1" applyAlignment="1">
      <alignment horizontal="center" wrapText="1"/>
    </xf>
    <xf numFmtId="0" fontId="0" fillId="0" borderId="6" xfId="0" applyBorder="1" applyAlignment="1">
      <alignment vertical="center"/>
    </xf>
    <xf numFmtId="0" fontId="0" fillId="0" borderId="6" xfId="0" applyBorder="1" applyAlignment="1">
      <alignment vertical="center" wrapText="1"/>
    </xf>
    <xf numFmtId="0" fontId="0" fillId="0" borderId="0" xfId="0" applyAlignment="1">
      <alignment vertical="center" wrapText="1"/>
    </xf>
    <xf numFmtId="0" fontId="0" fillId="0" borderId="0" xfId="0" applyAlignment="1">
      <alignment horizontal="left" vertical="center"/>
    </xf>
    <xf numFmtId="0" fontId="0" fillId="0" borderId="32" xfId="0" applyBorder="1"/>
    <xf numFmtId="0" fontId="20" fillId="0" borderId="34" xfId="0" applyFont="1" applyBorder="1"/>
    <xf numFmtId="0" fontId="20" fillId="0" borderId="32" xfId="0" applyFont="1" applyBorder="1"/>
    <xf numFmtId="0" fontId="20" fillId="0" borderId="35" xfId="0" applyFont="1" applyBorder="1"/>
    <xf numFmtId="0" fontId="8" fillId="0" borderId="0" xfId="0" applyFont="1" applyAlignment="1">
      <alignment horizontal="left"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4" fillId="0" borderId="20" xfId="0" applyFont="1" applyBorder="1" applyAlignment="1">
      <alignment horizontal="left" vertical="center"/>
    </xf>
    <xf numFmtId="0" fontId="4" fillId="0" borderId="21" xfId="0" applyFont="1" applyBorder="1" applyAlignment="1">
      <alignment horizontal="left" vertical="center"/>
    </xf>
    <xf numFmtId="14" fontId="16" fillId="5" borderId="16" xfId="0" applyNumberFormat="1" applyFont="1" applyFill="1" applyBorder="1"/>
    <xf numFmtId="14" fontId="16" fillId="0" borderId="16" xfId="0" applyNumberFormat="1" applyFont="1" applyBorder="1"/>
    <xf numFmtId="0" fontId="13" fillId="0" borderId="13" xfId="0" applyFont="1" applyBorder="1"/>
    <xf numFmtId="0" fontId="13" fillId="5" borderId="44" xfId="0" applyFont="1" applyFill="1" applyBorder="1" applyAlignment="1">
      <alignment horizontal="center" wrapText="1"/>
    </xf>
    <xf numFmtId="0" fontId="13" fillId="5" borderId="44" xfId="0" applyFont="1" applyFill="1" applyBorder="1" applyAlignment="1">
      <alignment horizontal="center"/>
    </xf>
    <xf numFmtId="0" fontId="13" fillId="5" borderId="45" xfId="0" applyFont="1" applyFill="1" applyBorder="1" applyAlignment="1">
      <alignment horizontal="center"/>
    </xf>
    <xf numFmtId="0" fontId="23" fillId="0" borderId="47" xfId="0" applyFont="1" applyBorder="1" applyAlignment="1">
      <alignment wrapText="1"/>
    </xf>
    <xf numFmtId="0" fontId="16" fillId="0" borderId="0" xfId="0" applyFont="1" applyAlignment="1">
      <alignment wrapText="1"/>
    </xf>
    <xf numFmtId="0" fontId="21" fillId="0" borderId="16" xfId="0" applyFont="1" applyBorder="1"/>
    <xf numFmtId="0" fontId="8" fillId="0" borderId="31" xfId="0" applyFont="1" applyBorder="1" applyAlignment="1">
      <alignment wrapText="1"/>
    </xf>
    <xf numFmtId="0" fontId="23" fillId="0" borderId="51" xfId="0" applyFont="1" applyBorder="1" applyAlignment="1">
      <alignment wrapText="1"/>
    </xf>
    <xf numFmtId="0" fontId="23" fillId="0" borderId="53" xfId="0" applyFont="1" applyBorder="1" applyAlignment="1">
      <alignment wrapText="1"/>
    </xf>
    <xf numFmtId="0" fontId="24" fillId="0" borderId="51" xfId="0" applyFont="1" applyBorder="1" applyAlignment="1">
      <alignment wrapText="1"/>
    </xf>
    <xf numFmtId="0" fontId="21" fillId="0" borderId="51" xfId="0" applyFont="1" applyBorder="1" applyAlignment="1">
      <alignment wrapText="1"/>
    </xf>
    <xf numFmtId="0" fontId="21" fillId="0" borderId="55" xfId="0" applyFont="1" applyBorder="1" applyAlignment="1">
      <alignment wrapText="1"/>
    </xf>
    <xf numFmtId="0" fontId="23" fillId="0" borderId="0" xfId="0" applyFont="1" applyAlignment="1">
      <alignment wrapText="1"/>
    </xf>
    <xf numFmtId="0" fontId="23" fillId="0" borderId="0" xfId="0" applyFont="1"/>
    <xf numFmtId="0" fontId="23" fillId="0" borderId="51" xfId="0" applyFont="1" applyBorder="1"/>
    <xf numFmtId="0" fontId="21" fillId="0" borderId="0" xfId="0" applyFont="1" applyAlignment="1">
      <alignment wrapText="1"/>
    </xf>
    <xf numFmtId="0" fontId="16" fillId="0" borderId="47" xfId="0" applyFont="1" applyBorder="1"/>
    <xf numFmtId="0" fontId="16" fillId="0" borderId="51" xfId="0" applyFont="1" applyBorder="1"/>
    <xf numFmtId="0" fontId="16" fillId="0" borderId="51" xfId="0" applyFont="1" applyBorder="1" applyAlignment="1">
      <alignment wrapText="1"/>
    </xf>
    <xf numFmtId="0" fontId="23" fillId="0" borderId="39" xfId="0" applyFont="1" applyBorder="1" applyAlignment="1">
      <alignment wrapText="1"/>
    </xf>
    <xf numFmtId="0" fontId="23" fillId="0" borderId="64" xfId="0" applyFont="1" applyBorder="1" applyAlignment="1">
      <alignment wrapText="1"/>
    </xf>
    <xf numFmtId="0" fontId="21" fillId="0" borderId="64" xfId="0" applyFont="1" applyBorder="1" applyAlignment="1">
      <alignment wrapText="1"/>
    </xf>
    <xf numFmtId="0" fontId="24" fillId="0" borderId="64" xfId="0" applyFont="1" applyBorder="1" applyAlignment="1">
      <alignment wrapText="1"/>
    </xf>
    <xf numFmtId="0" fontId="23" fillId="0" borderId="64" xfId="0" applyFont="1" applyBorder="1"/>
    <xf numFmtId="0" fontId="23" fillId="0" borderId="9" xfId="0" applyFont="1" applyBorder="1" applyAlignment="1">
      <alignment wrapText="1"/>
    </xf>
    <xf numFmtId="0" fontId="16" fillId="0" borderId="64" xfId="0" applyFont="1" applyBorder="1" applyAlignment="1">
      <alignment wrapText="1"/>
    </xf>
    <xf numFmtId="0" fontId="16" fillId="0" borderId="64" xfId="0" applyFont="1" applyBorder="1"/>
    <xf numFmtId="0" fontId="24" fillId="0" borderId="53" xfId="0" applyFont="1" applyBorder="1" applyAlignment="1">
      <alignment wrapText="1"/>
    </xf>
    <xf numFmtId="0" fontId="21" fillId="0" borderId="53" xfId="0" applyFont="1" applyBorder="1" applyAlignment="1">
      <alignment wrapText="1"/>
    </xf>
    <xf numFmtId="0" fontId="16" fillId="0" borderId="53" xfId="0" applyFont="1" applyBorder="1"/>
    <xf numFmtId="0" fontId="16" fillId="0" borderId="68" xfId="0" applyFont="1" applyBorder="1" applyAlignment="1">
      <alignment wrapText="1"/>
    </xf>
    <xf numFmtId="0" fontId="16" fillId="0" borderId="68" xfId="0" applyFont="1" applyBorder="1"/>
    <xf numFmtId="0" fontId="16" fillId="0" borderId="69" xfId="0" applyFont="1" applyBorder="1"/>
    <xf numFmtId="0" fontId="13" fillId="0" borderId="41" xfId="0" applyFont="1" applyBorder="1"/>
    <xf numFmtId="0" fontId="13" fillId="0" borderId="71" xfId="0" applyFont="1" applyBorder="1"/>
    <xf numFmtId="0" fontId="13" fillId="0" borderId="71" xfId="0" applyFont="1" applyBorder="1" applyAlignment="1">
      <alignment horizontal="center"/>
    </xf>
    <xf numFmtId="0" fontId="0" fillId="0" borderId="71" xfId="0" applyBorder="1"/>
    <xf numFmtId="0" fontId="20" fillId="0" borderId="71" xfId="0" applyFont="1" applyBorder="1"/>
    <xf numFmtId="0" fontId="4" fillId="0" borderId="2" xfId="0" applyFont="1" applyBorder="1" applyAlignment="1">
      <alignment horizontal="left" vertical="center"/>
    </xf>
    <xf numFmtId="0" fontId="4" fillId="0" borderId="2" xfId="0" applyFont="1" applyBorder="1" applyAlignment="1">
      <alignment horizontal="center" vertical="center"/>
    </xf>
    <xf numFmtId="0" fontId="15" fillId="0" borderId="2" xfId="0" applyFont="1" applyBorder="1" applyAlignment="1">
      <alignment vertical="center" wrapText="1"/>
    </xf>
    <xf numFmtId="0" fontId="16" fillId="0" borderId="2" xfId="0" applyFont="1" applyBorder="1" applyAlignment="1">
      <alignment horizontal="center" vertical="center"/>
    </xf>
    <xf numFmtId="2" fontId="10" fillId="0" borderId="6" xfId="0" applyNumberFormat="1" applyFont="1" applyBorder="1"/>
    <xf numFmtId="0" fontId="27" fillId="0" borderId="0" xfId="0" applyFont="1" applyAlignment="1">
      <alignment wrapText="1"/>
    </xf>
    <xf numFmtId="0" fontId="21" fillId="10" borderId="11" xfId="0" applyFont="1" applyFill="1" applyBorder="1" applyAlignment="1">
      <alignment wrapText="1"/>
    </xf>
    <xf numFmtId="0" fontId="16" fillId="10" borderId="31" xfId="0" applyFont="1" applyFill="1" applyBorder="1" applyAlignment="1">
      <alignment wrapText="1"/>
    </xf>
    <xf numFmtId="0" fontId="21" fillId="10" borderId="31" xfId="0" applyFont="1" applyFill="1" applyBorder="1" applyAlignment="1">
      <alignment wrapText="1"/>
    </xf>
    <xf numFmtId="0" fontId="16" fillId="10" borderId="31" xfId="0" applyFont="1" applyFill="1" applyBorder="1"/>
    <xf numFmtId="0" fontId="21" fillId="10" borderId="31" xfId="0" applyFont="1" applyFill="1" applyBorder="1"/>
    <xf numFmtId="0" fontId="23" fillId="10" borderId="47" xfId="0" applyFont="1" applyFill="1" applyBorder="1" applyAlignment="1">
      <alignment wrapText="1"/>
    </xf>
    <xf numFmtId="0" fontId="16" fillId="10" borderId="16" xfId="0" applyFont="1" applyFill="1" applyBorder="1"/>
    <xf numFmtId="0" fontId="21" fillId="10" borderId="16" xfId="0" applyFont="1" applyFill="1" applyBorder="1" applyAlignment="1">
      <alignment wrapText="1"/>
    </xf>
    <xf numFmtId="0" fontId="21" fillId="10" borderId="16" xfId="0" applyFont="1" applyFill="1" applyBorder="1"/>
    <xf numFmtId="0" fontId="22" fillId="10" borderId="11" xfId="0" applyFont="1" applyFill="1" applyBorder="1" applyAlignment="1">
      <alignment wrapText="1"/>
    </xf>
    <xf numFmtId="0" fontId="22" fillId="10" borderId="31" xfId="0" applyFont="1" applyFill="1" applyBorder="1" applyAlignment="1">
      <alignment wrapText="1"/>
    </xf>
    <xf numFmtId="0" fontId="24" fillId="10" borderId="31" xfId="0" applyFont="1" applyFill="1" applyBorder="1"/>
    <xf numFmtId="0" fontId="21" fillId="10" borderId="33" xfId="0" applyFont="1" applyFill="1" applyBorder="1" applyAlignment="1">
      <alignment wrapText="1"/>
    </xf>
    <xf numFmtId="0" fontId="23" fillId="10" borderId="52" xfId="0" applyFont="1" applyFill="1" applyBorder="1" applyAlignment="1">
      <alignment wrapText="1"/>
    </xf>
    <xf numFmtId="0" fontId="24" fillId="10" borderId="10" xfId="0" applyFont="1" applyFill="1" applyBorder="1" applyAlignment="1">
      <alignment wrapText="1"/>
    </xf>
    <xf numFmtId="0" fontId="21" fillId="10" borderId="10" xfId="0" applyFont="1" applyFill="1" applyBorder="1"/>
    <xf numFmtId="0" fontId="23" fillId="10" borderId="10" xfId="0" applyFont="1" applyFill="1" applyBorder="1" applyAlignment="1">
      <alignment wrapText="1"/>
    </xf>
    <xf numFmtId="0" fontId="21" fillId="10" borderId="10" xfId="0" applyFont="1" applyFill="1" applyBorder="1" applyAlignment="1">
      <alignment wrapText="1"/>
    </xf>
    <xf numFmtId="0" fontId="16" fillId="10" borderId="10" xfId="0" applyFont="1" applyFill="1" applyBorder="1" applyAlignment="1">
      <alignment wrapText="1"/>
    </xf>
    <xf numFmtId="0" fontId="23" fillId="10" borderId="10" xfId="0" applyFont="1" applyFill="1" applyBorder="1"/>
    <xf numFmtId="0" fontId="23" fillId="10" borderId="51" xfId="0" applyFont="1" applyFill="1" applyBorder="1" applyAlignment="1">
      <alignment wrapText="1"/>
    </xf>
    <xf numFmtId="0" fontId="23" fillId="10" borderId="51" xfId="0" applyFont="1" applyFill="1" applyBorder="1"/>
    <xf numFmtId="0" fontId="21" fillId="10" borderId="51" xfId="0" applyFont="1" applyFill="1" applyBorder="1" applyAlignment="1">
      <alignment wrapText="1"/>
    </xf>
    <xf numFmtId="0" fontId="16" fillId="10" borderId="11" xfId="0" applyFont="1" applyFill="1" applyBorder="1"/>
    <xf numFmtId="0" fontId="21" fillId="10" borderId="57" xfId="0" applyFont="1" applyFill="1" applyBorder="1" applyAlignment="1">
      <alignment wrapText="1"/>
    </xf>
    <xf numFmtId="0" fontId="16" fillId="10" borderId="0" xfId="0" applyFont="1" applyFill="1" applyAlignment="1">
      <alignment wrapText="1"/>
    </xf>
    <xf numFmtId="0" fontId="21" fillId="10" borderId="0" xfId="0" applyFont="1" applyFill="1" applyAlignment="1">
      <alignment wrapText="1"/>
    </xf>
    <xf numFmtId="0" fontId="21" fillId="10" borderId="60" xfId="0" applyFont="1" applyFill="1" applyBorder="1" applyAlignment="1">
      <alignment wrapText="1"/>
    </xf>
    <xf numFmtId="0" fontId="21" fillId="10" borderId="33" xfId="0" applyFont="1" applyFill="1" applyBorder="1"/>
    <xf numFmtId="0" fontId="21" fillId="10" borderId="47" xfId="0" applyFont="1" applyFill="1" applyBorder="1" applyAlignment="1">
      <alignment wrapText="1"/>
    </xf>
    <xf numFmtId="0" fontId="16" fillId="10" borderId="51" xfId="0" applyFont="1" applyFill="1" applyBorder="1"/>
    <xf numFmtId="0" fontId="21" fillId="10" borderId="55" xfId="0" applyFont="1" applyFill="1" applyBorder="1"/>
    <xf numFmtId="0" fontId="23" fillId="10" borderId="0" xfId="0" applyFont="1" applyFill="1"/>
    <xf numFmtId="0" fontId="23" fillId="10" borderId="0" xfId="0" applyFont="1" applyFill="1" applyAlignment="1">
      <alignment wrapText="1"/>
    </xf>
    <xf numFmtId="0" fontId="23" fillId="10" borderId="61" xfId="0" applyFont="1" applyFill="1" applyBorder="1" applyAlignment="1">
      <alignment wrapText="1"/>
    </xf>
    <xf numFmtId="0" fontId="16" fillId="10" borderId="52" xfId="0" applyFont="1" applyFill="1" applyBorder="1" applyAlignment="1">
      <alignment wrapText="1"/>
    </xf>
    <xf numFmtId="0" fontId="21" fillId="10" borderId="52" xfId="0" applyFont="1" applyFill="1" applyBorder="1" applyAlignment="1">
      <alignment wrapText="1"/>
    </xf>
    <xf numFmtId="0" fontId="24" fillId="10" borderId="52" xfId="0" applyFont="1" applyFill="1" applyBorder="1" applyAlignment="1">
      <alignment wrapText="1"/>
    </xf>
    <xf numFmtId="0" fontId="16" fillId="10" borderId="65" xfId="0" applyFont="1" applyFill="1" applyBorder="1" applyAlignment="1">
      <alignment wrapText="1"/>
    </xf>
    <xf numFmtId="0" fontId="23" fillId="10" borderId="62" xfId="0" applyFont="1" applyFill="1" applyBorder="1" applyAlignment="1">
      <alignment wrapText="1"/>
    </xf>
    <xf numFmtId="0" fontId="23" fillId="10" borderId="42" xfId="0" applyFont="1" applyFill="1" applyBorder="1" applyAlignment="1">
      <alignment wrapText="1"/>
    </xf>
    <xf numFmtId="0" fontId="23" fillId="10" borderId="63" xfId="0" applyFont="1" applyFill="1" applyBorder="1" applyAlignment="1">
      <alignment wrapText="1"/>
    </xf>
    <xf numFmtId="0" fontId="23" fillId="10" borderId="16" xfId="0" applyFont="1" applyFill="1" applyBorder="1" applyAlignment="1">
      <alignment wrapText="1"/>
    </xf>
    <xf numFmtId="0" fontId="24" fillId="10" borderId="16" xfId="0" applyFont="1" applyFill="1" applyBorder="1" applyAlignment="1">
      <alignment wrapText="1"/>
    </xf>
    <xf numFmtId="0" fontId="23" fillId="10" borderId="16" xfId="0" applyFont="1" applyFill="1" applyBorder="1"/>
    <xf numFmtId="0" fontId="23" fillId="10" borderId="66" xfId="0" applyFont="1" applyFill="1" applyBorder="1" applyAlignment="1">
      <alignment wrapText="1"/>
    </xf>
    <xf numFmtId="0" fontId="16" fillId="10" borderId="0" xfId="0" applyFont="1" applyFill="1"/>
    <xf numFmtId="0" fontId="16" fillId="10" borderId="37" xfId="0" applyFont="1" applyFill="1" applyBorder="1"/>
    <xf numFmtId="0" fontId="24" fillId="10" borderId="0" xfId="0" applyFont="1" applyFill="1" applyAlignment="1">
      <alignment wrapText="1"/>
    </xf>
    <xf numFmtId="0" fontId="0" fillId="0" borderId="72" xfId="0" applyBorder="1"/>
    <xf numFmtId="0" fontId="0" fillId="0" borderId="0" xfId="0" applyAlignment="1">
      <alignment horizontal="left" wrapText="1"/>
    </xf>
    <xf numFmtId="0" fontId="18" fillId="0" borderId="0" xfId="0" applyFont="1" applyAlignment="1">
      <alignment horizontal="left" vertical="center" wrapText="1"/>
    </xf>
    <xf numFmtId="0" fontId="4" fillId="0" borderId="0" xfId="0" applyFont="1" applyAlignment="1">
      <alignment horizontal="left" wrapText="1"/>
    </xf>
    <xf numFmtId="0" fontId="9" fillId="0" borderId="0" xfId="0" applyFont="1" applyAlignment="1">
      <alignment horizontal="left" vertical="center"/>
    </xf>
    <xf numFmtId="0" fontId="10" fillId="0" borderId="0" xfId="0" applyFont="1" applyAlignment="1">
      <alignment horizontal="left" vertical="center"/>
    </xf>
    <xf numFmtId="0" fontId="25" fillId="0" borderId="0" xfId="0" applyFont="1" applyAlignment="1">
      <alignment horizontal="left" vertical="center"/>
    </xf>
    <xf numFmtId="0" fontId="16" fillId="0" borderId="15" xfId="0" applyFont="1" applyBorder="1"/>
    <xf numFmtId="0" fontId="16" fillId="0" borderId="0" xfId="0" applyFont="1"/>
    <xf numFmtId="0" fontId="8" fillId="0" borderId="0" xfId="0" applyFont="1" applyAlignment="1">
      <alignment horizontal="center" vertical="center" wrapText="1"/>
    </xf>
    <xf numFmtId="0" fontId="3" fillId="2" borderId="0" xfId="0" applyFont="1" applyFill="1" applyAlignment="1">
      <alignment horizontal="left" vertical="center"/>
    </xf>
    <xf numFmtId="0" fontId="3" fillId="3" borderId="4" xfId="0" applyFont="1" applyFill="1" applyBorder="1" applyAlignment="1">
      <alignment horizontal="left" vertical="center" wrapText="1"/>
    </xf>
    <xf numFmtId="0" fontId="10" fillId="0" borderId="4" xfId="0" applyFont="1" applyBorder="1" applyAlignment="1">
      <alignment horizontal="left" vertical="center"/>
    </xf>
    <xf numFmtId="0" fontId="13" fillId="0" borderId="30" xfId="0" applyFont="1" applyBorder="1" applyAlignment="1">
      <alignment horizontal="center"/>
    </xf>
    <xf numFmtId="0" fontId="13" fillId="0" borderId="41" xfId="0" applyFont="1" applyBorder="1" applyAlignment="1">
      <alignment horizontal="center"/>
    </xf>
    <xf numFmtId="0" fontId="28" fillId="0" borderId="0" xfId="0" applyFont="1"/>
    <xf numFmtId="0" fontId="29" fillId="0" borderId="0" xfId="0" applyFont="1"/>
    <xf numFmtId="0" fontId="29" fillId="0" borderId="16" xfId="0" applyFont="1" applyBorder="1"/>
    <xf numFmtId="164" fontId="10" fillId="0" borderId="3" xfId="0" applyNumberFormat="1" applyFont="1" applyBorder="1"/>
    <xf numFmtId="14" fontId="10" fillId="0" borderId="3" xfId="0" applyNumberFormat="1" applyFont="1" applyBorder="1" applyAlignment="1">
      <alignment horizontal="right"/>
    </xf>
    <xf numFmtId="164" fontId="10" fillId="0" borderId="2" xfId="0" applyNumberFormat="1" applyFont="1" applyBorder="1"/>
    <xf numFmtId="14" fontId="10" fillId="0" borderId="2" xfId="0" applyNumberFormat="1" applyFont="1" applyBorder="1" applyAlignment="1">
      <alignment horizontal="right"/>
    </xf>
    <xf numFmtId="0" fontId="4" fillId="0" borderId="0" xfId="0" applyFont="1" applyAlignment="1">
      <alignment horizontal="left" vertical="top" wrapText="1"/>
    </xf>
    <xf numFmtId="0" fontId="13" fillId="11" borderId="0" xfId="0" applyFont="1" applyFill="1"/>
    <xf numFmtId="0" fontId="0" fillId="0" borderId="0" xfId="0" applyAlignment="1">
      <alignment horizontal="right"/>
    </xf>
    <xf numFmtId="1" fontId="0" fillId="0" borderId="0" xfId="0" applyNumberFormat="1" applyAlignment="1">
      <alignment horizontal="right"/>
    </xf>
    <xf numFmtId="0" fontId="31" fillId="0" borderId="0" xfId="0" applyFont="1"/>
    <xf numFmtId="0" fontId="0" fillId="11" borderId="0" xfId="0" applyFill="1"/>
    <xf numFmtId="0" fontId="0" fillId="0" borderId="0" xfId="0" applyAlignment="1">
      <alignment horizontal="left"/>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top" wrapText="1"/>
    </xf>
    <xf numFmtId="0" fontId="15" fillId="0" borderId="2" xfId="0" applyFont="1" applyBorder="1" applyAlignment="1">
      <alignment horizontal="left" vertical="center" wrapText="1"/>
    </xf>
    <xf numFmtId="0" fontId="4" fillId="0" borderId="2" xfId="0" applyFont="1" applyBorder="1" applyAlignment="1">
      <alignment horizontal="left" vertical="center" wrapText="1"/>
    </xf>
    <xf numFmtId="0" fontId="15" fillId="0" borderId="2" xfId="0" applyFont="1" applyBorder="1" applyAlignment="1">
      <alignment vertical="top" wrapText="1"/>
    </xf>
    <xf numFmtId="0" fontId="4" fillId="0" borderId="67" xfId="0" applyFont="1" applyBorder="1" applyAlignment="1">
      <alignment horizontal="left" vertical="center"/>
    </xf>
    <xf numFmtId="0" fontId="21" fillId="5" borderId="52" xfId="0" applyFont="1" applyFill="1" applyBorder="1" applyAlignment="1">
      <alignment vertical="top" wrapText="1"/>
    </xf>
    <xf numFmtId="0" fontId="21" fillId="0" borderId="64" xfId="0" applyFont="1" applyBorder="1" applyAlignment="1">
      <alignment vertical="top" wrapText="1"/>
    </xf>
    <xf numFmtId="0" fontId="21" fillId="5" borderId="0" xfId="0" applyFont="1" applyFill="1" applyAlignment="1">
      <alignment vertical="top" wrapText="1"/>
    </xf>
    <xf numFmtId="0" fontId="21" fillId="5" borderId="16" xfId="0" applyFont="1" applyFill="1" applyBorder="1" applyAlignment="1">
      <alignment vertical="top" wrapText="1"/>
    </xf>
    <xf numFmtId="0" fontId="16" fillId="5" borderId="76" xfId="0" applyFont="1" applyFill="1" applyBorder="1" applyAlignment="1">
      <alignment wrapText="1"/>
    </xf>
    <xf numFmtId="0" fontId="23" fillId="0" borderId="68" xfId="0" applyFont="1" applyBorder="1" applyAlignment="1">
      <alignment wrapText="1"/>
    </xf>
    <xf numFmtId="0" fontId="23" fillId="5" borderId="37" xfId="0" applyFont="1" applyFill="1" applyBorder="1" applyAlignment="1">
      <alignment wrapText="1"/>
    </xf>
    <xf numFmtId="0" fontId="23" fillId="5" borderId="18" xfId="0" applyFont="1" applyFill="1" applyBorder="1" applyAlignment="1">
      <alignment wrapText="1"/>
    </xf>
    <xf numFmtId="14" fontId="28" fillId="0" borderId="0" xfId="0" applyNumberFormat="1" applyFont="1"/>
    <xf numFmtId="14" fontId="29" fillId="0" borderId="0" xfId="0" applyNumberFormat="1" applyFont="1"/>
    <xf numFmtId="14" fontId="33" fillId="0" borderId="0" xfId="0" applyNumberFormat="1" applyFont="1"/>
    <xf numFmtId="0" fontId="2" fillId="0" borderId="0" xfId="0" applyFont="1"/>
    <xf numFmtId="14" fontId="16" fillId="0" borderId="0" xfId="0" applyNumberFormat="1" applyFont="1"/>
    <xf numFmtId="0" fontId="35" fillId="0" borderId="0" xfId="0" applyFont="1" applyAlignment="1">
      <alignment horizontal="center" vertical="center" wrapText="1"/>
    </xf>
    <xf numFmtId="0" fontId="36" fillId="0" borderId="0" xfId="0" applyFont="1"/>
    <xf numFmtId="0" fontId="36" fillId="0" borderId="0" xfId="0" applyFont="1" applyAlignment="1">
      <alignment wrapText="1"/>
    </xf>
    <xf numFmtId="0" fontId="36" fillId="0" borderId="0" xfId="0" applyFont="1" applyAlignment="1">
      <alignment horizontal="center" vertical="center"/>
    </xf>
    <xf numFmtId="0" fontId="37" fillId="0" borderId="0" xfId="0" applyFont="1" applyAlignment="1">
      <alignment horizontal="left" vertical="top"/>
    </xf>
    <xf numFmtId="0" fontId="34" fillId="0" borderId="0" xfId="0" applyFont="1" applyAlignment="1">
      <alignment horizontal="left" vertical="top"/>
    </xf>
    <xf numFmtId="0" fontId="38" fillId="0" borderId="0" xfId="0" applyFont="1" applyAlignment="1">
      <alignment horizontal="left" vertical="center" wrapText="1"/>
    </xf>
    <xf numFmtId="0" fontId="39" fillId="0" borderId="0" xfId="0" applyFont="1" applyAlignment="1" applyProtection="1">
      <alignment horizontal="center"/>
      <protection locked="0"/>
    </xf>
    <xf numFmtId="0" fontId="39" fillId="0" borderId="0" xfId="0" applyFont="1" applyAlignment="1">
      <alignment horizontal="center"/>
    </xf>
    <xf numFmtId="0" fontId="39" fillId="0" borderId="0" xfId="0" applyFont="1" applyAlignment="1">
      <alignment horizontal="left" vertical="top"/>
    </xf>
    <xf numFmtId="0" fontId="39" fillId="0" borderId="0" xfId="0" applyFont="1" applyAlignment="1">
      <alignment horizontal="center" wrapText="1"/>
    </xf>
    <xf numFmtId="0" fontId="40" fillId="4" borderId="43" xfId="0" applyFont="1" applyFill="1" applyBorder="1" applyAlignment="1">
      <alignment horizontal="left" vertical="top"/>
    </xf>
    <xf numFmtId="0" fontId="41" fillId="4" borderId="43" xfId="0" applyFont="1" applyFill="1" applyBorder="1" applyAlignment="1">
      <alignment horizontal="left" vertical="top"/>
    </xf>
    <xf numFmtId="0" fontId="41" fillId="4" borderId="43" xfId="0" applyFont="1" applyFill="1" applyBorder="1" applyAlignment="1">
      <alignment horizontal="center" vertical="center" wrapText="1"/>
    </xf>
    <xf numFmtId="0" fontId="40" fillId="4" borderId="43" xfId="0" applyFont="1" applyFill="1" applyBorder="1"/>
    <xf numFmtId="0" fontId="40" fillId="4" borderId="8" xfId="0" applyFont="1" applyFill="1" applyBorder="1"/>
    <xf numFmtId="0" fontId="40" fillId="12" borderId="43" xfId="0" applyFont="1" applyFill="1" applyBorder="1" applyAlignment="1">
      <alignment wrapText="1"/>
    </xf>
    <xf numFmtId="0" fontId="40" fillId="12" borderId="43" xfId="0" applyFont="1" applyFill="1" applyBorder="1"/>
    <xf numFmtId="0" fontId="40" fillId="9" borderId="43" xfId="0" applyFont="1" applyFill="1" applyBorder="1"/>
    <xf numFmtId="0" fontId="40" fillId="9" borderId="43" xfId="0" applyFont="1" applyFill="1" applyBorder="1" applyAlignment="1">
      <alignment horizontal="center" vertical="center"/>
    </xf>
    <xf numFmtId="0" fontId="41" fillId="4" borderId="9" xfId="0" applyFont="1" applyFill="1" applyBorder="1" applyAlignment="1">
      <alignment horizontal="left" vertical="top" wrapText="1"/>
    </xf>
    <xf numFmtId="0" fontId="41" fillId="4" borderId="2" xfId="0" applyFont="1" applyFill="1" applyBorder="1" applyAlignment="1">
      <alignment horizontal="left" vertical="top" wrapText="1"/>
    </xf>
    <xf numFmtId="0" fontId="3" fillId="4" borderId="7" xfId="0" applyFont="1" applyFill="1" applyBorder="1" applyAlignment="1">
      <alignment horizontal="center" vertical="top" wrapText="1"/>
    </xf>
    <xf numFmtId="0" fontId="3" fillId="4" borderId="15" xfId="0" applyFont="1" applyFill="1" applyBorder="1" applyAlignment="1">
      <alignment horizontal="center" vertical="top" wrapText="1"/>
    </xf>
    <xf numFmtId="0" fontId="3" fillId="4" borderId="2" xfId="0" applyFont="1" applyFill="1" applyBorder="1" applyAlignment="1">
      <alignment horizontal="center" vertical="top" wrapText="1"/>
    </xf>
    <xf numFmtId="0" fontId="41" fillId="12" borderId="7" xfId="0" applyFont="1" applyFill="1" applyBorder="1" applyAlignment="1">
      <alignment horizontal="center" vertical="top" wrapText="1"/>
    </xf>
    <xf numFmtId="0" fontId="41" fillId="12" borderId="10" xfId="0" applyFont="1" applyFill="1" applyBorder="1" applyAlignment="1">
      <alignment horizontal="center" vertical="top" wrapText="1"/>
    </xf>
    <xf numFmtId="0" fontId="3" fillId="12" borderId="10" xfId="0" applyFont="1" applyFill="1" applyBorder="1" applyAlignment="1">
      <alignment horizontal="center" vertical="top" wrapText="1"/>
    </xf>
    <xf numFmtId="0" fontId="3" fillId="9" borderId="10" xfId="0" applyFont="1" applyFill="1" applyBorder="1" applyAlignment="1">
      <alignment horizontal="center" vertical="top" wrapText="1"/>
    </xf>
    <xf numFmtId="0" fontId="3" fillId="9" borderId="0" xfId="0" applyFont="1" applyFill="1" applyAlignment="1">
      <alignment horizontal="center" vertical="top" wrapText="1"/>
    </xf>
    <xf numFmtId="0" fontId="3" fillId="9" borderId="2" xfId="0" applyFont="1" applyFill="1" applyBorder="1" applyAlignment="1">
      <alignment horizontal="center" vertical="top" wrapText="1"/>
    </xf>
    <xf numFmtId="0" fontId="44" fillId="0" borderId="2" xfId="0" applyFont="1" applyBorder="1" applyAlignment="1">
      <alignment horizontal="left" vertical="top" wrapText="1"/>
    </xf>
    <xf numFmtId="0" fontId="44" fillId="0" borderId="6" xfId="0" applyFont="1" applyBorder="1" applyAlignment="1">
      <alignment horizontal="left" vertical="top" wrapText="1"/>
    </xf>
    <xf numFmtId="0" fontId="44" fillId="0" borderId="2"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2" xfId="0" applyFont="1" applyBorder="1" applyAlignment="1">
      <alignment horizontal="left" vertical="center" wrapText="1"/>
    </xf>
    <xf numFmtId="0" fontId="44" fillId="13" borderId="2" xfId="0" applyFont="1" applyFill="1" applyBorder="1" applyAlignment="1">
      <alignment horizontal="center" vertical="center" wrapText="1"/>
    </xf>
    <xf numFmtId="0" fontId="44" fillId="13" borderId="8" xfId="0" applyFont="1" applyFill="1" applyBorder="1" applyAlignment="1">
      <alignment horizontal="center" vertical="center" wrapText="1"/>
    </xf>
    <xf numFmtId="0" fontId="44" fillId="0" borderId="8" xfId="0" applyFont="1" applyBorder="1" applyAlignment="1">
      <alignment horizontal="left" vertical="top" wrapText="1"/>
    </xf>
    <xf numFmtId="0" fontId="44" fillId="0" borderId="2" xfId="0" applyFont="1" applyBorder="1" applyAlignment="1">
      <alignment horizontal="center" vertical="center"/>
    </xf>
    <xf numFmtId="0" fontId="44" fillId="0" borderId="12" xfId="0" applyFont="1" applyBorder="1" applyAlignment="1">
      <alignment vertical="top" wrapText="1"/>
    </xf>
    <xf numFmtId="0" fontId="0" fillId="0" borderId="2" xfId="0" applyBorder="1"/>
    <xf numFmtId="0" fontId="44" fillId="0" borderId="77" xfId="0" applyFont="1" applyBorder="1" applyAlignment="1">
      <alignment vertical="top" wrapText="1"/>
    </xf>
    <xf numFmtId="0" fontId="44" fillId="0" borderId="2" xfId="0" applyFont="1" applyBorder="1" applyAlignment="1">
      <alignment vertical="top" wrapText="1"/>
    </xf>
    <xf numFmtId="0" fontId="10" fillId="0" borderId="2" xfId="0" applyFont="1" applyBorder="1" applyAlignment="1">
      <alignment horizontal="left" vertical="top"/>
    </xf>
    <xf numFmtId="0" fontId="0" fillId="0" borderId="0" xfId="0" applyAlignment="1">
      <alignment horizontal="left" vertical="top"/>
    </xf>
    <xf numFmtId="0" fontId="44" fillId="0" borderId="0" xfId="0" applyFont="1" applyAlignment="1">
      <alignment horizontal="left" vertical="top" wrapText="1"/>
    </xf>
    <xf numFmtId="0" fontId="44" fillId="0" borderId="12" xfId="0" applyFont="1" applyBorder="1" applyAlignment="1">
      <alignment horizontal="left" vertical="top" wrapText="1"/>
    </xf>
    <xf numFmtId="0" fontId="10" fillId="0" borderId="8" xfId="0" applyFont="1" applyBorder="1" applyAlignment="1">
      <alignment horizontal="left" vertical="top"/>
    </xf>
    <xf numFmtId="0" fontId="44" fillId="0" borderId="57" xfId="0" applyFont="1" applyBorder="1" applyAlignment="1">
      <alignment horizontal="left" vertical="top" wrapText="1"/>
    </xf>
    <xf numFmtId="0" fontId="9" fillId="0" borderId="0" xfId="0" applyFont="1" applyAlignment="1">
      <alignment horizontal="left" vertical="center"/>
    </xf>
    <xf numFmtId="0" fontId="16" fillId="0" borderId="0" xfId="0" applyFont="1"/>
    <xf numFmtId="0" fontId="10" fillId="0" borderId="0" xfId="0" applyFont="1" applyAlignment="1">
      <alignment horizontal="left" vertical="center"/>
    </xf>
    <xf numFmtId="0" fontId="17" fillId="0" borderId="13" xfId="0" applyFont="1" applyBorder="1" applyAlignment="1">
      <alignment horizontal="center"/>
    </xf>
    <xf numFmtId="0" fontId="17" fillId="0" borderId="14" xfId="0" applyFont="1" applyBorder="1" applyAlignment="1">
      <alignment horizontal="center"/>
    </xf>
    <xf numFmtId="0" fontId="17" fillId="5" borderId="13" xfId="0" applyFont="1" applyFill="1" applyBorder="1" applyAlignment="1">
      <alignment horizontal="center"/>
    </xf>
    <xf numFmtId="0" fontId="17" fillId="5" borderId="14" xfId="0" applyFont="1" applyFill="1" applyBorder="1" applyAlignment="1">
      <alignment horizontal="center"/>
    </xf>
    <xf numFmtId="0" fontId="16" fillId="5" borderId="16" xfId="0" applyFont="1" applyFill="1" applyBorder="1" applyAlignment="1">
      <alignment horizontal="left"/>
    </xf>
    <xf numFmtId="0" fontId="16" fillId="5" borderId="18" xfId="0" applyFont="1" applyFill="1" applyBorder="1" applyAlignment="1">
      <alignment horizontal="left"/>
    </xf>
    <xf numFmtId="0" fontId="16" fillId="5" borderId="15" xfId="0" applyFont="1" applyFill="1" applyBorder="1" applyAlignment="1">
      <alignment horizontal="left" vertical="center"/>
    </xf>
    <xf numFmtId="0" fontId="16" fillId="5" borderId="17" xfId="0" applyFont="1" applyFill="1" applyBorder="1" applyAlignment="1">
      <alignment horizontal="left" vertical="center"/>
    </xf>
    <xf numFmtId="0" fontId="25" fillId="0" borderId="0" xfId="0" applyFont="1" applyAlignment="1">
      <alignment horizontal="left" vertical="center"/>
    </xf>
    <xf numFmtId="0" fontId="16" fillId="0" borderId="15" xfId="0" applyFont="1" applyBorder="1"/>
    <xf numFmtId="0" fontId="7" fillId="0" borderId="0" xfId="0" applyFont="1" applyAlignment="1">
      <alignment horizontal="center" vertical="center"/>
    </xf>
    <xf numFmtId="0" fontId="0" fillId="0" borderId="0" xfId="0"/>
    <xf numFmtId="0" fontId="13" fillId="0" borderId="0" xfId="0" applyFont="1" applyAlignment="1">
      <alignment horizontal="center"/>
    </xf>
    <xf numFmtId="0" fontId="16" fillId="0" borderId="0" xfId="0" applyFont="1" applyAlignment="1">
      <alignment horizontal="left" wrapText="1"/>
    </xf>
    <xf numFmtId="0" fontId="8" fillId="0" borderId="0" xfId="0" applyFont="1" applyAlignment="1">
      <alignment horizontal="center" vertical="center" wrapText="1"/>
    </xf>
    <xf numFmtId="0" fontId="17" fillId="0" borderId="15" xfId="0" applyFont="1" applyBorder="1" applyAlignment="1">
      <alignment horizontal="center"/>
    </xf>
    <xf numFmtId="0" fontId="17" fillId="0" borderId="0" xfId="0" applyFont="1" applyAlignment="1">
      <alignment horizontal="center"/>
    </xf>
    <xf numFmtId="0" fontId="17" fillId="0" borderId="16" xfId="0" applyFont="1" applyBorder="1" applyAlignment="1">
      <alignment horizontal="center"/>
    </xf>
    <xf numFmtId="0" fontId="10" fillId="0" borderId="11" xfId="0" applyFont="1" applyBorder="1" applyAlignment="1">
      <alignment horizontal="left" vertical="center"/>
    </xf>
    <xf numFmtId="0" fontId="5" fillId="0" borderId="12" xfId="0" applyFont="1" applyBorder="1"/>
    <xf numFmtId="0" fontId="3" fillId="2" borderId="0" xfId="0" applyFont="1" applyFill="1" applyAlignment="1">
      <alignment horizontal="left" vertical="center"/>
    </xf>
    <xf numFmtId="0" fontId="5" fillId="0" borderId="0" xfId="0" applyFont="1"/>
    <xf numFmtId="0" fontId="6" fillId="0" borderId="0" xfId="0" applyFont="1" applyAlignment="1">
      <alignment horizontal="left" vertical="center"/>
    </xf>
    <xf numFmtId="0" fontId="3" fillId="3" borderId="4" xfId="0" applyFont="1" applyFill="1" applyBorder="1" applyAlignment="1">
      <alignment horizontal="left" vertical="center" wrapText="1"/>
    </xf>
    <xf numFmtId="0" fontId="5" fillId="0" borderId="5" xfId="0" applyFont="1" applyBorder="1"/>
    <xf numFmtId="0" fontId="10" fillId="0" borderId="4" xfId="0" applyFont="1" applyBorder="1" applyAlignment="1">
      <alignment horizontal="left" vertical="center"/>
    </xf>
    <xf numFmtId="0" fontId="10" fillId="0" borderId="0" xfId="0" applyFont="1" applyAlignment="1">
      <alignment horizontal="left"/>
    </xf>
    <xf numFmtId="0" fontId="6" fillId="2" borderId="0" xfId="0" applyFont="1" applyFill="1" applyAlignment="1">
      <alignment horizontal="left" vertical="top" wrapText="1"/>
    </xf>
    <xf numFmtId="0" fontId="0" fillId="0" borderId="0" xfId="0" applyAlignment="1">
      <alignment horizontal="left" wrapText="1"/>
    </xf>
    <xf numFmtId="0" fontId="18" fillId="0" borderId="0" xfId="0" applyFont="1" applyAlignment="1">
      <alignment horizontal="left" vertical="center" wrapText="1"/>
    </xf>
    <xf numFmtId="0" fontId="16" fillId="0" borderId="0" xfId="0" applyFont="1" applyAlignment="1">
      <alignment horizontal="left" vertical="top" wrapText="1"/>
    </xf>
    <xf numFmtId="0" fontId="32" fillId="8" borderId="0" xfId="0" applyFont="1" applyFill="1" applyAlignment="1">
      <alignment horizontal="left" vertical="center" wrapText="1"/>
    </xf>
    <xf numFmtId="0" fontId="4" fillId="0" borderId="0" xfId="0" applyFont="1" applyAlignment="1">
      <alignment horizontal="left" wrapText="1"/>
    </xf>
    <xf numFmtId="0" fontId="14" fillId="6" borderId="38" xfId="0" applyFont="1" applyFill="1" applyBorder="1" applyAlignment="1">
      <alignment horizontal="center"/>
    </xf>
    <xf numFmtId="0" fontId="14" fillId="6" borderId="1" xfId="0" applyFont="1" applyFill="1" applyBorder="1" applyAlignment="1">
      <alignment horizontal="center"/>
    </xf>
    <xf numFmtId="0" fontId="0" fillId="0" borderId="6" xfId="0" applyBorder="1" applyAlignment="1">
      <alignment horizontal="left" vertical="center" wrapText="1"/>
    </xf>
    <xf numFmtId="0" fontId="0" fillId="0" borderId="6" xfId="0" applyBorder="1" applyAlignment="1">
      <alignment horizontal="left" vertical="center"/>
    </xf>
    <xf numFmtId="0" fontId="0" fillId="0" borderId="6" xfId="0" applyBorder="1" applyAlignment="1">
      <alignment vertical="top" wrapText="1"/>
    </xf>
    <xf numFmtId="0" fontId="14" fillId="6" borderId="22" xfId="0" applyFont="1" applyFill="1" applyBorder="1" applyAlignment="1">
      <alignment horizontal="center" wrapText="1"/>
    </xf>
    <xf numFmtId="0" fontId="14" fillId="6" borderId="23" xfId="0" applyFont="1" applyFill="1" applyBorder="1" applyAlignment="1">
      <alignment horizontal="center" wrapText="1"/>
    </xf>
    <xf numFmtId="0" fontId="4" fillId="0" borderId="0" xfId="0" applyFont="1" applyAlignment="1">
      <alignment wrapText="1"/>
    </xf>
    <xf numFmtId="0" fontId="4" fillId="0" borderId="73" xfId="0" applyFont="1" applyBorder="1" applyAlignment="1">
      <alignment horizontal="left" vertical="top" wrapText="1"/>
    </xf>
    <xf numFmtId="0" fontId="4" fillId="0" borderId="74" xfId="0" applyFont="1" applyBorder="1" applyAlignment="1">
      <alignment horizontal="left" vertical="top" wrapText="1"/>
    </xf>
    <xf numFmtId="0" fontId="4" fillId="0" borderId="2"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14" fillId="7" borderId="22" xfId="0" applyFont="1" applyFill="1" applyBorder="1" applyAlignment="1">
      <alignment horizontal="center" vertical="top" wrapText="1"/>
    </xf>
    <xf numFmtId="0" fontId="14" fillId="7" borderId="23" xfId="0" applyFont="1" applyFill="1" applyBorder="1" applyAlignment="1">
      <alignment horizontal="center" vertical="top" wrapText="1"/>
    </xf>
    <xf numFmtId="0" fontId="4" fillId="0" borderId="2"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0" xfId="0" applyFont="1" applyAlignment="1">
      <alignment horizontal="left" vertical="top" wrapText="1"/>
    </xf>
    <xf numFmtId="0" fontId="34" fillId="0" borderId="0" xfId="0" applyFont="1" applyAlignment="1">
      <alignment horizontal="right" vertical="top" wrapText="1"/>
    </xf>
    <xf numFmtId="0" fontId="43" fillId="5" borderId="2" xfId="0" applyFont="1" applyFill="1" applyBorder="1" applyAlignment="1">
      <alignment horizontal="left" vertical="center" wrapText="1"/>
    </xf>
    <xf numFmtId="0" fontId="4" fillId="0" borderId="0" xfId="0" applyFont="1" applyAlignment="1">
      <alignment horizontal="left" vertical="center"/>
    </xf>
    <xf numFmtId="0" fontId="17" fillId="0" borderId="56" xfId="0" applyFont="1" applyBorder="1" applyAlignment="1">
      <alignment horizontal="center" vertical="center" textRotation="90"/>
    </xf>
    <xf numFmtId="0" fontId="17" fillId="0" borderId="58" xfId="0" applyFont="1" applyBorder="1" applyAlignment="1">
      <alignment horizontal="center" vertical="center" textRotation="90"/>
    </xf>
    <xf numFmtId="0" fontId="17" fillId="0" borderId="59" xfId="0" applyFont="1" applyBorder="1" applyAlignment="1">
      <alignment horizontal="center" vertical="center" textRotation="90"/>
    </xf>
    <xf numFmtId="0" fontId="17" fillId="0" borderId="15" xfId="0" applyFont="1" applyBorder="1" applyAlignment="1">
      <alignment horizontal="center" vertical="center" textRotation="90" wrapText="1"/>
    </xf>
    <xf numFmtId="0" fontId="17" fillId="0" borderId="15" xfId="0" applyFont="1" applyBorder="1" applyAlignment="1">
      <alignment horizontal="center" vertical="center" textRotation="90"/>
    </xf>
    <xf numFmtId="0" fontId="17" fillId="0" borderId="50" xfId="0" applyFont="1" applyBorder="1" applyAlignment="1">
      <alignment horizontal="center" vertical="center" textRotation="90"/>
    </xf>
    <xf numFmtId="0" fontId="17" fillId="0" borderId="54" xfId="0" applyFont="1" applyBorder="1" applyAlignment="1">
      <alignment horizontal="center" vertical="center" textRotation="90"/>
    </xf>
    <xf numFmtId="0" fontId="13" fillId="0" borderId="50" xfId="0" applyFont="1" applyBorder="1" applyAlignment="1">
      <alignment horizontal="center" vertical="center" textRotation="90"/>
    </xf>
    <xf numFmtId="0" fontId="13" fillId="0" borderId="15" xfId="0" applyFont="1" applyBorder="1" applyAlignment="1">
      <alignment horizontal="center" vertical="center" textRotation="90"/>
    </xf>
    <xf numFmtId="0" fontId="17" fillId="0" borderId="75" xfId="0" applyFont="1" applyBorder="1" applyAlignment="1">
      <alignment horizontal="center" vertical="center" textRotation="90"/>
    </xf>
    <xf numFmtId="0" fontId="17" fillId="0" borderId="67" xfId="0" applyFont="1" applyBorder="1" applyAlignment="1">
      <alignment horizontal="center" vertical="center" textRotation="90"/>
    </xf>
    <xf numFmtId="0" fontId="17" fillId="0" borderId="17" xfId="0" applyFont="1" applyBorder="1" applyAlignment="1">
      <alignment horizontal="center" vertical="center" textRotation="90"/>
    </xf>
    <xf numFmtId="0" fontId="0" fillId="0" borderId="0" xfId="0" applyAlignment="1">
      <alignment wrapText="1"/>
    </xf>
    <xf numFmtId="0" fontId="0" fillId="0" borderId="0" xfId="0" applyAlignment="1">
      <alignment horizontal="left"/>
    </xf>
    <xf numFmtId="0" fontId="17" fillId="0" borderId="46" xfId="0" applyFont="1" applyBorder="1" applyAlignment="1">
      <alignment horizontal="center" vertical="center" textRotation="90"/>
    </xf>
    <xf numFmtId="0" fontId="17" fillId="0" borderId="48" xfId="0" applyFont="1" applyBorder="1" applyAlignment="1">
      <alignment horizontal="center" vertical="center" textRotation="90"/>
    </xf>
    <xf numFmtId="0" fontId="17" fillId="0" borderId="49" xfId="0" applyFont="1" applyBorder="1" applyAlignment="1">
      <alignment horizontal="center" vertical="center" textRotation="90"/>
    </xf>
    <xf numFmtId="0" fontId="26" fillId="0" borderId="0" xfId="0" applyFont="1" applyAlignment="1">
      <alignment wrapText="1"/>
    </xf>
    <xf numFmtId="0" fontId="13" fillId="0" borderId="40" xfId="0" applyFont="1" applyBorder="1" applyAlignment="1">
      <alignment horizontal="center"/>
    </xf>
    <xf numFmtId="0" fontId="13" fillId="0" borderId="70" xfId="0" applyFont="1" applyBorder="1" applyAlignment="1">
      <alignment horizontal="center"/>
    </xf>
    <xf numFmtId="0" fontId="13" fillId="0" borderId="30" xfId="0" applyFont="1" applyBorder="1" applyAlignment="1">
      <alignment horizontal="center"/>
    </xf>
    <xf numFmtId="0" fontId="13" fillId="0" borderId="41"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423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1485-7B21-474B-A95E-9DFB6BFBE2E3}">
  <sheetPr codeName="Sheet2">
    <tabColor theme="4"/>
  </sheetPr>
  <dimension ref="A1:G29"/>
  <sheetViews>
    <sheetView zoomScale="70" zoomScaleNormal="70" workbookViewId="0">
      <selection activeCell="C37" sqref="C37"/>
    </sheetView>
  </sheetViews>
  <sheetFormatPr defaultColWidth="11" defaultRowHeight="15.6" x14ac:dyDescent="0.3"/>
  <cols>
    <col min="1" max="1" width="15.19921875" bestFit="1" customWidth="1"/>
    <col min="2" max="2" width="18" customWidth="1"/>
    <col min="3" max="3" width="85.69921875" customWidth="1"/>
    <col min="4" max="4" width="0" hidden="1" customWidth="1"/>
  </cols>
  <sheetData>
    <row r="1" spans="1:7" ht="31.2" customHeight="1" x14ac:dyDescent="0.3">
      <c r="A1" s="291"/>
      <c r="B1" s="291"/>
      <c r="C1" s="291" t="s">
        <v>83</v>
      </c>
      <c r="D1" s="291"/>
      <c r="E1" s="291"/>
      <c r="F1" s="291"/>
      <c r="G1" s="187"/>
    </row>
    <row r="2" spans="1:7" ht="31.2" customHeight="1" x14ac:dyDescent="0.3">
      <c r="A2" s="291"/>
      <c r="B2" s="291"/>
      <c r="C2" s="291"/>
      <c r="D2" s="291"/>
      <c r="E2" s="291"/>
      <c r="F2" s="291"/>
      <c r="G2" s="187"/>
    </row>
    <row r="3" spans="1:7" ht="25.2" customHeight="1" thickBot="1" x14ac:dyDescent="0.35">
      <c r="A3" s="190"/>
      <c r="B3" s="190"/>
      <c r="C3" s="190"/>
      <c r="D3" s="22"/>
      <c r="E3" s="22"/>
      <c r="F3" s="22"/>
      <c r="G3" s="22"/>
    </row>
    <row r="4" spans="1:7" x14ac:dyDescent="0.3">
      <c r="B4" s="283" t="s">
        <v>84</v>
      </c>
      <c r="C4" s="284"/>
    </row>
    <row r="5" spans="1:7" x14ac:dyDescent="0.3">
      <c r="B5" s="188"/>
      <c r="C5" s="29"/>
    </row>
    <row r="6" spans="1:7" x14ac:dyDescent="0.3">
      <c r="B6" s="188" t="s">
        <v>85</v>
      </c>
      <c r="C6" s="29"/>
    </row>
    <row r="7" spans="1:7" x14ac:dyDescent="0.3">
      <c r="B7" s="188"/>
      <c r="C7" s="29"/>
    </row>
    <row r="8" spans="1:7" x14ac:dyDescent="0.3">
      <c r="B8" s="188" t="s">
        <v>86</v>
      </c>
      <c r="C8" s="29"/>
    </row>
    <row r="9" spans="1:7" x14ac:dyDescent="0.3">
      <c r="B9" s="188"/>
      <c r="C9" s="29"/>
    </row>
    <row r="10" spans="1:7" x14ac:dyDescent="0.3">
      <c r="B10" s="188" t="s">
        <v>87</v>
      </c>
      <c r="C10" s="86"/>
    </row>
    <row r="11" spans="1:7" ht="16.2" thickBot="1" x14ac:dyDescent="0.35">
      <c r="B11" s="30"/>
      <c r="C11" s="31"/>
    </row>
    <row r="13" spans="1:7" ht="16.2" thickBot="1" x14ac:dyDescent="0.35"/>
    <row r="14" spans="1:7" x14ac:dyDescent="0.3">
      <c r="B14" s="285" t="s">
        <v>88</v>
      </c>
      <c r="C14" s="286"/>
    </row>
    <row r="15" spans="1:7" x14ac:dyDescent="0.3">
      <c r="B15" s="59" t="s">
        <v>89</v>
      </c>
      <c r="C15" s="60"/>
    </row>
    <row r="16" spans="1:7" x14ac:dyDescent="0.3">
      <c r="B16" s="59"/>
      <c r="C16" s="60"/>
    </row>
    <row r="17" spans="1:5" x14ac:dyDescent="0.3">
      <c r="B17" s="59" t="s">
        <v>90</v>
      </c>
      <c r="C17" s="60"/>
    </row>
    <row r="18" spans="1:5" x14ac:dyDescent="0.3">
      <c r="B18" s="59"/>
      <c r="C18" s="60"/>
    </row>
    <row r="19" spans="1:5" x14ac:dyDescent="0.3">
      <c r="B19" s="59" t="s">
        <v>91</v>
      </c>
      <c r="C19" s="85"/>
    </row>
    <row r="20" spans="1:5" x14ac:dyDescent="0.3">
      <c r="B20" s="59"/>
      <c r="C20" s="60"/>
    </row>
    <row r="21" spans="1:5" x14ac:dyDescent="0.3">
      <c r="B21" s="289" t="s">
        <v>92</v>
      </c>
      <c r="C21" s="287"/>
    </row>
    <row r="22" spans="1:5" x14ac:dyDescent="0.3">
      <c r="B22" s="289"/>
      <c r="C22" s="287"/>
    </row>
    <row r="23" spans="1:5" ht="16.2" thickBot="1" x14ac:dyDescent="0.35">
      <c r="B23" s="290"/>
      <c r="C23" s="288"/>
    </row>
    <row r="24" spans="1:5" x14ac:dyDescent="0.3">
      <c r="A24" s="189"/>
      <c r="B24" s="189" t="s">
        <v>93</v>
      </c>
      <c r="C24" s="189"/>
      <c r="D24" s="189"/>
      <c r="E24" s="189"/>
    </row>
    <row r="25" spans="1:5" ht="16.2" customHeight="1" x14ac:dyDescent="0.3">
      <c r="A25" s="189"/>
      <c r="B25" s="189"/>
      <c r="C25" s="189"/>
      <c r="D25" s="189"/>
      <c r="E25" s="189"/>
    </row>
    <row r="26" spans="1:5" x14ac:dyDescent="0.3">
      <c r="A26" s="189"/>
      <c r="B26" s="189"/>
      <c r="C26" s="189"/>
      <c r="D26" s="189"/>
      <c r="E26" s="189"/>
    </row>
    <row r="27" spans="1:5" ht="16.2" customHeight="1" x14ac:dyDescent="0.3">
      <c r="A27" s="189"/>
      <c r="B27" s="23"/>
      <c r="C27" s="23"/>
      <c r="D27" s="189"/>
      <c r="E27" s="189"/>
    </row>
    <row r="28" spans="1:5" x14ac:dyDescent="0.3">
      <c r="A28" s="280" t="s">
        <v>94</v>
      </c>
      <c r="B28" s="281"/>
      <c r="C28" s="281"/>
      <c r="D28" s="281"/>
      <c r="E28" s="281"/>
    </row>
    <row r="29" spans="1:5" x14ac:dyDescent="0.3">
      <c r="A29" s="282" t="s">
        <v>95</v>
      </c>
      <c r="B29" s="281"/>
      <c r="C29" s="281"/>
      <c r="D29" s="281"/>
      <c r="E29" s="281"/>
    </row>
  </sheetData>
  <mergeCells count="12">
    <mergeCell ref="A1:B1"/>
    <mergeCell ref="C1:D1"/>
    <mergeCell ref="E1:F1"/>
    <mergeCell ref="A2:B2"/>
    <mergeCell ref="C2:D2"/>
    <mergeCell ref="E2:F2"/>
    <mergeCell ref="A28:E28"/>
    <mergeCell ref="A29:E29"/>
    <mergeCell ref="B4:C4"/>
    <mergeCell ref="B14:C14"/>
    <mergeCell ref="C21:C23"/>
    <mergeCell ref="B21:B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44A30-A10A-2A4C-B2F0-13990E0F9268}">
  <sheetPr codeName="Sheet3">
    <tabColor rgb="FF7030A0"/>
  </sheetPr>
  <dimension ref="A1:G49"/>
  <sheetViews>
    <sheetView topLeftCell="A24" zoomScale="80" zoomScaleNormal="80" workbookViewId="0">
      <selection activeCell="E41" sqref="E41"/>
    </sheetView>
  </sheetViews>
  <sheetFormatPr defaultColWidth="11" defaultRowHeight="15.6" x14ac:dyDescent="0.3"/>
  <cols>
    <col min="1" max="1" width="15.19921875" bestFit="1" customWidth="1"/>
    <col min="2" max="2" width="28.69921875" bestFit="1" customWidth="1"/>
    <col min="3" max="3" width="28.5" customWidth="1"/>
    <col min="4" max="5" width="32" customWidth="1"/>
    <col min="6" max="6" width="21.5" customWidth="1"/>
  </cols>
  <sheetData>
    <row r="1" spans="1:7" x14ac:dyDescent="0.3">
      <c r="A1" s="293" t="s">
        <v>96</v>
      </c>
      <c r="B1" s="294"/>
      <c r="C1" s="294"/>
      <c r="D1" s="294"/>
      <c r="E1" s="294"/>
      <c r="F1" s="294"/>
      <c r="G1" s="294"/>
    </row>
    <row r="2" spans="1:7" ht="31.2" customHeight="1" x14ac:dyDescent="0.3">
      <c r="A2" s="294"/>
      <c r="B2" s="294"/>
      <c r="C2" s="294"/>
      <c r="D2" s="294"/>
      <c r="E2" s="294"/>
      <c r="F2" s="294"/>
      <c r="G2" s="294"/>
    </row>
    <row r="3" spans="1:7" x14ac:dyDescent="0.3">
      <c r="A3" s="295" t="s">
        <v>97</v>
      </c>
      <c r="B3" s="295"/>
      <c r="C3" s="295"/>
      <c r="D3" s="295"/>
      <c r="E3" s="295"/>
      <c r="F3" s="295"/>
      <c r="G3" s="295"/>
    </row>
    <row r="4" spans="1:7" ht="53.25" customHeight="1" x14ac:dyDescent="0.3">
      <c r="A4" s="296" t="s">
        <v>98</v>
      </c>
      <c r="B4" s="296"/>
      <c r="C4" s="296"/>
      <c r="D4" s="296"/>
      <c r="E4" s="296"/>
      <c r="F4" s="296"/>
      <c r="G4" s="296"/>
    </row>
    <row r="5" spans="1:7" ht="25.2" customHeight="1" x14ac:dyDescent="0.3">
      <c r="A5" s="22"/>
      <c r="B5" s="22"/>
      <c r="C5" s="22"/>
      <c r="D5" s="22"/>
      <c r="E5" s="22"/>
      <c r="F5" s="22"/>
      <c r="G5" s="22"/>
    </row>
    <row r="6" spans="1:7" ht="53.25" customHeight="1" thickBot="1" x14ac:dyDescent="0.35">
      <c r="A6" s="297"/>
      <c r="B6" s="297"/>
      <c r="C6" s="297"/>
      <c r="D6" s="22"/>
      <c r="E6" s="22"/>
      <c r="F6" s="22"/>
      <c r="G6" s="22"/>
    </row>
    <row r="7" spans="1:7" ht="25.2" customHeight="1" x14ac:dyDescent="0.3">
      <c r="A7" s="190"/>
      <c r="B7" s="63"/>
      <c r="C7" s="64"/>
      <c r="D7" s="71"/>
      <c r="E7" s="71"/>
      <c r="F7" s="65"/>
      <c r="G7" s="22"/>
    </row>
    <row r="8" spans="1:7" x14ac:dyDescent="0.3">
      <c r="B8" s="298" t="s">
        <v>96</v>
      </c>
      <c r="C8" s="299"/>
      <c r="D8" s="299"/>
      <c r="E8" s="299"/>
      <c r="F8" s="300"/>
    </row>
    <row r="9" spans="1:7" x14ac:dyDescent="0.3">
      <c r="B9" s="188"/>
      <c r="C9" s="189"/>
      <c r="F9" s="66"/>
    </row>
    <row r="10" spans="1:7" x14ac:dyDescent="0.3">
      <c r="B10" s="70" t="s">
        <v>99</v>
      </c>
      <c r="C10" s="196" t="s">
        <v>367</v>
      </c>
      <c r="D10" s="197"/>
      <c r="E10" s="197"/>
      <c r="F10" s="198"/>
    </row>
    <row r="11" spans="1:7" x14ac:dyDescent="0.3">
      <c r="B11" s="70"/>
      <c r="C11" s="196"/>
      <c r="D11" s="197"/>
      <c r="E11" s="197"/>
      <c r="F11" s="198"/>
    </row>
    <row r="12" spans="1:7" x14ac:dyDescent="0.3">
      <c r="B12" s="70" t="s">
        <v>100</v>
      </c>
      <c r="C12" s="196" t="s">
        <v>362</v>
      </c>
      <c r="D12" s="197" t="s">
        <v>363</v>
      </c>
      <c r="E12" s="226">
        <v>44221</v>
      </c>
      <c r="F12" s="198"/>
    </row>
    <row r="13" spans="1:7" x14ac:dyDescent="0.3">
      <c r="B13" s="70"/>
      <c r="C13" s="196"/>
      <c r="D13" s="197"/>
      <c r="E13" s="197"/>
      <c r="F13" s="198"/>
    </row>
    <row r="14" spans="1:7" x14ac:dyDescent="0.3">
      <c r="B14" s="70" t="s">
        <v>101</v>
      </c>
      <c r="C14" s="196" t="s">
        <v>350</v>
      </c>
      <c r="D14" s="196" t="s">
        <v>356</v>
      </c>
      <c r="E14" s="226">
        <v>44221</v>
      </c>
      <c r="F14" s="198"/>
    </row>
    <row r="15" spans="1:7" x14ac:dyDescent="0.3">
      <c r="B15" s="70"/>
      <c r="C15" s="196" t="s">
        <v>351</v>
      </c>
      <c r="D15" s="196" t="s">
        <v>365</v>
      </c>
      <c r="E15" s="226">
        <v>44221</v>
      </c>
      <c r="F15" s="198"/>
    </row>
    <row r="16" spans="1:7" x14ac:dyDescent="0.3">
      <c r="B16" s="70"/>
      <c r="C16" s="196" t="s">
        <v>352</v>
      </c>
      <c r="D16" s="196" t="s">
        <v>357</v>
      </c>
      <c r="E16" s="226">
        <v>44221</v>
      </c>
      <c r="F16" s="198"/>
    </row>
    <row r="17" spans="2:6" x14ac:dyDescent="0.3">
      <c r="B17" s="70"/>
      <c r="C17" s="196" t="s">
        <v>353</v>
      </c>
      <c r="D17" s="196" t="s">
        <v>358</v>
      </c>
      <c r="E17" s="226">
        <v>44221</v>
      </c>
      <c r="F17" s="198"/>
    </row>
    <row r="18" spans="2:6" x14ac:dyDescent="0.3">
      <c r="B18" s="70"/>
      <c r="C18" s="196" t="s">
        <v>354</v>
      </c>
      <c r="D18" s="196" t="s">
        <v>359</v>
      </c>
      <c r="E18" s="226">
        <v>44221</v>
      </c>
      <c r="F18" s="198"/>
    </row>
    <row r="19" spans="2:6" x14ac:dyDescent="0.3">
      <c r="B19" s="70"/>
      <c r="C19" s="196" t="s">
        <v>355</v>
      </c>
      <c r="D19" s="196" t="s">
        <v>360</v>
      </c>
      <c r="E19" s="226">
        <v>44221</v>
      </c>
      <c r="F19" s="198"/>
    </row>
    <row r="20" spans="2:6" x14ac:dyDescent="0.3">
      <c r="B20" s="70"/>
      <c r="C20" s="196" t="s">
        <v>366</v>
      </c>
      <c r="D20" s="196" t="s">
        <v>361</v>
      </c>
      <c r="E20" s="227">
        <v>44221</v>
      </c>
      <c r="F20" s="198"/>
    </row>
    <row r="21" spans="2:6" x14ac:dyDescent="0.3">
      <c r="B21" s="70"/>
      <c r="C21" s="196"/>
      <c r="D21" s="197"/>
      <c r="E21" s="197"/>
      <c r="F21" s="198"/>
    </row>
    <row r="22" spans="2:6" x14ac:dyDescent="0.3">
      <c r="B22" s="70"/>
      <c r="C22" s="196"/>
      <c r="D22" s="197"/>
      <c r="E22" s="197"/>
      <c r="F22" s="198"/>
    </row>
    <row r="23" spans="2:6" x14ac:dyDescent="0.3">
      <c r="B23" s="70"/>
      <c r="C23" s="196"/>
      <c r="D23" s="197"/>
      <c r="E23" s="197"/>
      <c r="F23" s="198"/>
    </row>
    <row r="24" spans="2:6" x14ac:dyDescent="0.3">
      <c r="B24" s="70"/>
      <c r="C24" s="196"/>
      <c r="D24" s="197"/>
      <c r="E24" s="197"/>
      <c r="F24" s="198"/>
    </row>
    <row r="25" spans="2:6" x14ac:dyDescent="0.3">
      <c r="B25" s="70"/>
      <c r="C25" s="196"/>
      <c r="D25" s="197"/>
      <c r="E25" s="197"/>
      <c r="F25" s="198"/>
    </row>
    <row r="26" spans="2:6" x14ac:dyDescent="0.3">
      <c r="B26" s="70" t="s">
        <v>102</v>
      </c>
      <c r="C26" s="225">
        <v>44221</v>
      </c>
      <c r="D26" s="197"/>
      <c r="E26" s="197"/>
      <c r="F26" s="198"/>
    </row>
    <row r="27" spans="2:6" x14ac:dyDescent="0.3">
      <c r="B27" s="70"/>
      <c r="C27" s="196"/>
      <c r="D27" s="197"/>
      <c r="E27" s="197"/>
      <c r="F27" s="198"/>
    </row>
    <row r="28" spans="2:6" x14ac:dyDescent="0.3">
      <c r="B28" s="70"/>
      <c r="C28" s="196"/>
      <c r="D28" s="197"/>
      <c r="E28" s="197"/>
      <c r="F28" s="198"/>
    </row>
    <row r="29" spans="2:6" x14ac:dyDescent="0.3">
      <c r="B29" s="70" t="s">
        <v>103</v>
      </c>
      <c r="C29" s="196" t="s">
        <v>352</v>
      </c>
      <c r="D29" s="225">
        <v>44222</v>
      </c>
      <c r="E29" s="197"/>
      <c r="F29" s="198"/>
    </row>
    <row r="30" spans="2:6" x14ac:dyDescent="0.3">
      <c r="B30" s="70"/>
      <c r="C30" s="196" t="s">
        <v>355</v>
      </c>
      <c r="D30" s="225">
        <v>44222</v>
      </c>
      <c r="E30" s="197"/>
      <c r="F30" s="198"/>
    </row>
    <row r="31" spans="2:6" x14ac:dyDescent="0.3">
      <c r="B31" s="188"/>
      <c r="C31" s="196" t="s">
        <v>350</v>
      </c>
      <c r="D31" s="225">
        <v>44222</v>
      </c>
      <c r="E31" s="197"/>
      <c r="F31" s="198"/>
    </row>
    <row r="32" spans="2:6" x14ac:dyDescent="0.3">
      <c r="B32" s="188"/>
      <c r="C32" s="196" t="s">
        <v>351</v>
      </c>
      <c r="D32" s="225">
        <v>44221</v>
      </c>
      <c r="E32" s="197"/>
      <c r="F32" s="198"/>
    </row>
    <row r="33" spans="1:6" x14ac:dyDescent="0.3">
      <c r="B33" s="188"/>
      <c r="C33" s="196" t="s">
        <v>364</v>
      </c>
      <c r="D33" s="225">
        <v>44223</v>
      </c>
      <c r="E33" s="197"/>
      <c r="F33" s="198"/>
    </row>
    <row r="34" spans="1:6" x14ac:dyDescent="0.3">
      <c r="B34" s="188"/>
      <c r="C34" s="196" t="s">
        <v>353</v>
      </c>
      <c r="D34" s="225">
        <v>44222</v>
      </c>
      <c r="E34" s="197"/>
      <c r="F34" s="198"/>
    </row>
    <row r="35" spans="1:6" x14ac:dyDescent="0.3">
      <c r="B35" s="188"/>
      <c r="C35" s="196" t="s">
        <v>362</v>
      </c>
      <c r="D35" s="225">
        <v>44222</v>
      </c>
      <c r="E35" s="197"/>
      <c r="F35" s="198"/>
    </row>
    <row r="36" spans="1:6" x14ac:dyDescent="0.3">
      <c r="B36" s="188"/>
      <c r="C36" s="196"/>
      <c r="D36" s="196"/>
      <c r="E36" s="197"/>
      <c r="F36" s="198"/>
    </row>
    <row r="37" spans="1:6" x14ac:dyDescent="0.3">
      <c r="B37" s="188"/>
      <c r="C37" s="196"/>
      <c r="D37" s="196"/>
      <c r="E37" s="197"/>
      <c r="F37" s="198"/>
    </row>
    <row r="38" spans="1:6" x14ac:dyDescent="0.3">
      <c r="B38" s="70" t="s">
        <v>104</v>
      </c>
      <c r="C38" s="196" t="s">
        <v>105</v>
      </c>
      <c r="D38" s="196" t="s">
        <v>106</v>
      </c>
      <c r="E38" s="197" t="s">
        <v>107</v>
      </c>
      <c r="F38" s="198" t="s">
        <v>108</v>
      </c>
    </row>
    <row r="39" spans="1:6" ht="124.8" x14ac:dyDescent="0.3">
      <c r="B39" s="188"/>
      <c r="C39" s="228" t="s">
        <v>362</v>
      </c>
      <c r="D39" s="229">
        <v>44222</v>
      </c>
      <c r="E39" s="15" t="s">
        <v>368</v>
      </c>
      <c r="F39" s="66" t="s">
        <v>362</v>
      </c>
    </row>
    <row r="40" spans="1:6" ht="46.8" x14ac:dyDescent="0.3">
      <c r="B40" s="188"/>
      <c r="C40" s="228" t="s">
        <v>362</v>
      </c>
      <c r="D40" s="229">
        <v>44231</v>
      </c>
      <c r="E40" s="15" t="s">
        <v>370</v>
      </c>
      <c r="F40" s="66" t="s">
        <v>362</v>
      </c>
    </row>
    <row r="41" spans="1:6" x14ac:dyDescent="0.3">
      <c r="B41" s="188"/>
      <c r="C41" s="189"/>
      <c r="F41" s="66"/>
    </row>
    <row r="42" spans="1:6" x14ac:dyDescent="0.3">
      <c r="B42" s="70" t="s">
        <v>109</v>
      </c>
      <c r="C42" s="131" t="s">
        <v>369</v>
      </c>
      <c r="F42" s="66"/>
    </row>
    <row r="43" spans="1:6" x14ac:dyDescent="0.3">
      <c r="B43" s="188"/>
      <c r="C43" s="92"/>
      <c r="F43" s="66"/>
    </row>
    <row r="44" spans="1:6" x14ac:dyDescent="0.3">
      <c r="B44" s="292" t="s">
        <v>111</v>
      </c>
      <c r="C44" s="281"/>
      <c r="F44" s="66"/>
    </row>
    <row r="45" spans="1:6" ht="16.2" customHeight="1" thickBot="1" x14ac:dyDescent="0.35">
      <c r="B45" s="67"/>
      <c r="C45" s="68"/>
      <c r="D45" s="68"/>
      <c r="E45" s="68"/>
      <c r="F45" s="69"/>
    </row>
    <row r="46" spans="1:6" ht="16.2" customHeight="1" x14ac:dyDescent="0.3"/>
    <row r="47" spans="1:6" x14ac:dyDescent="0.3">
      <c r="A47" s="185" t="s">
        <v>94</v>
      </c>
      <c r="B47" s="23"/>
      <c r="C47" s="23"/>
      <c r="D47" s="189"/>
      <c r="E47" s="189"/>
    </row>
    <row r="48" spans="1:6" x14ac:dyDescent="0.3">
      <c r="A48" s="186" t="s">
        <v>95</v>
      </c>
      <c r="B48" s="189"/>
      <c r="C48" s="189"/>
      <c r="D48" s="189"/>
      <c r="E48" s="189"/>
    </row>
    <row r="49" spans="2:3" x14ac:dyDescent="0.3">
      <c r="B49" s="189"/>
      <c r="C49" s="189"/>
    </row>
  </sheetData>
  <mergeCells count="6">
    <mergeCell ref="B44:C44"/>
    <mergeCell ref="A1:G2"/>
    <mergeCell ref="A3:G3"/>
    <mergeCell ref="A4:G4"/>
    <mergeCell ref="A6:C6"/>
    <mergeCell ref="B8:F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68FF1-D98E-3E4F-AFC0-C89C88E45B62}">
  <sheetPr codeName="Sheet4"/>
  <dimension ref="A1:Z1011"/>
  <sheetViews>
    <sheetView topLeftCell="A8" workbookViewId="0">
      <selection activeCell="C14" sqref="C14"/>
    </sheetView>
  </sheetViews>
  <sheetFormatPr defaultColWidth="13" defaultRowHeight="15.6" x14ac:dyDescent="0.3"/>
  <cols>
    <col min="1" max="1" width="10" customWidth="1"/>
    <col min="2" max="2" width="13.5" customWidth="1"/>
    <col min="3" max="3" width="64.69921875" customWidth="1"/>
    <col min="4" max="4" width="11.19921875" customWidth="1"/>
    <col min="5" max="26" width="10" customWidth="1"/>
  </cols>
  <sheetData>
    <row r="1" spans="1:26" ht="21.75" customHeight="1" x14ac:dyDescent="0.3">
      <c r="A1" s="6" t="s">
        <v>112</v>
      </c>
      <c r="B1" s="7"/>
      <c r="C1" s="7"/>
      <c r="D1" s="7"/>
      <c r="E1" s="7"/>
      <c r="F1" s="7"/>
      <c r="G1" s="7"/>
      <c r="H1" s="7"/>
      <c r="I1" s="7"/>
      <c r="J1" s="7"/>
      <c r="K1" s="7"/>
      <c r="L1" s="7"/>
      <c r="M1" s="7"/>
      <c r="N1" s="7"/>
      <c r="O1" s="7"/>
      <c r="P1" s="7"/>
      <c r="Q1" s="7"/>
      <c r="R1" s="7"/>
      <c r="S1" s="7"/>
      <c r="T1" s="7"/>
      <c r="U1" s="7"/>
      <c r="V1" s="7"/>
      <c r="W1" s="7"/>
      <c r="X1" s="7"/>
      <c r="Y1" s="7"/>
      <c r="Z1" s="7"/>
    </row>
    <row r="2" spans="1:26" ht="12" customHeight="1" x14ac:dyDescent="0.3">
      <c r="A2" s="8" t="s">
        <v>113</v>
      </c>
      <c r="B2" s="8" t="s">
        <v>114</v>
      </c>
      <c r="C2" s="9" t="s">
        <v>112</v>
      </c>
      <c r="D2" s="7"/>
      <c r="E2" s="7"/>
      <c r="F2" s="7"/>
      <c r="G2" s="7"/>
      <c r="H2" s="7"/>
      <c r="I2" s="7"/>
      <c r="J2" s="7"/>
      <c r="K2" s="7"/>
      <c r="L2" s="7"/>
      <c r="M2" s="7"/>
      <c r="N2" s="7"/>
      <c r="O2" s="7"/>
      <c r="P2" s="7"/>
      <c r="Q2" s="7"/>
      <c r="R2" s="7"/>
      <c r="S2" s="7"/>
      <c r="T2" s="7"/>
      <c r="U2" s="7"/>
      <c r="V2" s="7"/>
      <c r="W2" s="7"/>
      <c r="X2" s="7"/>
      <c r="Y2" s="7"/>
      <c r="Z2" s="7"/>
    </row>
    <row r="3" spans="1:26" x14ac:dyDescent="0.3">
      <c r="A3" s="130">
        <v>0.26</v>
      </c>
      <c r="B3" s="11">
        <v>43994</v>
      </c>
      <c r="C3" s="12" t="s">
        <v>115</v>
      </c>
      <c r="D3" s="7"/>
      <c r="E3" s="7"/>
      <c r="F3" s="7"/>
      <c r="G3" s="7"/>
      <c r="H3" s="7"/>
      <c r="I3" s="7"/>
      <c r="J3" s="7"/>
      <c r="K3" s="7"/>
      <c r="L3" s="7"/>
      <c r="M3" s="7"/>
      <c r="N3" s="7"/>
      <c r="O3" s="7"/>
      <c r="P3" s="7"/>
      <c r="Q3" s="7"/>
      <c r="R3" s="7"/>
      <c r="S3" s="7"/>
      <c r="T3" s="7"/>
      <c r="U3" s="7"/>
      <c r="V3" s="7"/>
      <c r="W3" s="7"/>
      <c r="X3" s="7"/>
      <c r="Y3" s="7"/>
      <c r="Z3" s="7"/>
    </row>
    <row r="4" spans="1:26" x14ac:dyDescent="0.3">
      <c r="A4" s="130">
        <v>0.27</v>
      </c>
      <c r="B4" s="11">
        <v>43994</v>
      </c>
      <c r="C4" s="12" t="s">
        <v>116</v>
      </c>
      <c r="D4" s="7"/>
      <c r="E4" s="7"/>
      <c r="F4" s="7"/>
      <c r="G4" s="7"/>
      <c r="H4" s="7"/>
      <c r="I4" s="7"/>
      <c r="J4" s="7"/>
      <c r="K4" s="7"/>
      <c r="L4" s="7"/>
      <c r="M4" s="7"/>
      <c r="N4" s="7"/>
      <c r="O4" s="7"/>
      <c r="P4" s="7"/>
      <c r="Q4" s="7"/>
      <c r="R4" s="7"/>
      <c r="S4" s="7"/>
      <c r="T4" s="7"/>
      <c r="U4" s="7"/>
      <c r="V4" s="7"/>
      <c r="W4" s="7"/>
      <c r="X4" s="7"/>
      <c r="Y4" s="7"/>
      <c r="Z4" s="7"/>
    </row>
    <row r="5" spans="1:26" x14ac:dyDescent="0.3">
      <c r="A5" s="130">
        <v>1</v>
      </c>
      <c r="B5" s="13">
        <v>43997</v>
      </c>
      <c r="C5" s="12" t="s">
        <v>117</v>
      </c>
      <c r="D5" s="7"/>
      <c r="E5" s="7"/>
      <c r="F5" s="7"/>
      <c r="G5" s="7"/>
      <c r="H5" s="7"/>
      <c r="I5" s="7"/>
      <c r="J5" s="7"/>
      <c r="K5" s="7"/>
      <c r="L5" s="7"/>
      <c r="M5" s="7"/>
      <c r="N5" s="7"/>
      <c r="O5" s="7"/>
      <c r="P5" s="7"/>
      <c r="Q5" s="7"/>
      <c r="R5" s="7"/>
      <c r="S5" s="7"/>
      <c r="T5" s="7"/>
      <c r="U5" s="7"/>
      <c r="V5" s="7"/>
      <c r="W5" s="7"/>
      <c r="X5" s="7"/>
      <c r="Y5" s="7"/>
      <c r="Z5" s="7"/>
    </row>
    <row r="6" spans="1:26" x14ac:dyDescent="0.3">
      <c r="A6" s="199">
        <v>1.1000000000000001</v>
      </c>
      <c r="B6" s="200">
        <v>43999</v>
      </c>
      <c r="C6" s="16" t="s">
        <v>118</v>
      </c>
      <c r="D6" s="7"/>
      <c r="E6" s="7"/>
      <c r="F6" s="7"/>
      <c r="G6" s="7"/>
      <c r="H6" s="7"/>
      <c r="I6" s="7"/>
      <c r="J6" s="7"/>
      <c r="K6" s="7"/>
      <c r="L6" s="7"/>
      <c r="M6" s="7"/>
      <c r="N6" s="7"/>
      <c r="O6" s="7"/>
      <c r="P6" s="7"/>
      <c r="Q6" s="7"/>
      <c r="R6" s="7"/>
      <c r="S6" s="7"/>
      <c r="T6" s="7"/>
      <c r="U6" s="7"/>
      <c r="V6" s="7"/>
      <c r="W6" s="7"/>
      <c r="X6" s="7"/>
      <c r="Y6" s="7"/>
      <c r="Z6" s="7"/>
    </row>
    <row r="7" spans="1:26" x14ac:dyDescent="0.3">
      <c r="A7" s="201">
        <v>1.2</v>
      </c>
      <c r="B7" s="202">
        <v>44005</v>
      </c>
      <c r="C7" s="20" t="s">
        <v>288</v>
      </c>
      <c r="D7" s="7"/>
      <c r="E7" s="7"/>
      <c r="F7" s="7"/>
      <c r="G7" s="7"/>
      <c r="H7" s="7"/>
      <c r="I7" s="7"/>
      <c r="J7" s="7"/>
      <c r="K7" s="7"/>
      <c r="L7" s="7"/>
      <c r="M7" s="7"/>
      <c r="N7" s="7"/>
      <c r="O7" s="7"/>
      <c r="P7" s="7"/>
      <c r="Q7" s="7"/>
      <c r="R7" s="7"/>
      <c r="S7" s="7"/>
      <c r="T7" s="7"/>
      <c r="U7" s="7"/>
      <c r="V7" s="7"/>
      <c r="W7" s="7"/>
      <c r="X7" s="7"/>
      <c r="Y7" s="7"/>
      <c r="Z7" s="7"/>
    </row>
    <row r="8" spans="1:26" ht="40.200000000000003" x14ac:dyDescent="0.3">
      <c r="A8" s="201">
        <v>1.3</v>
      </c>
      <c r="B8" s="202">
        <v>44006</v>
      </c>
      <c r="C8" s="20" t="s">
        <v>311</v>
      </c>
      <c r="D8" s="7"/>
      <c r="E8" s="7"/>
      <c r="F8" s="7"/>
      <c r="G8" s="7"/>
      <c r="H8" s="7"/>
      <c r="I8" s="7"/>
      <c r="J8" s="7"/>
      <c r="K8" s="7"/>
      <c r="L8" s="7"/>
      <c r="M8" s="7"/>
      <c r="N8" s="7"/>
      <c r="O8" s="7"/>
      <c r="P8" s="7"/>
      <c r="Q8" s="7"/>
      <c r="R8" s="7"/>
      <c r="S8" s="7"/>
      <c r="T8" s="7"/>
      <c r="U8" s="7"/>
      <c r="V8" s="7"/>
      <c r="W8" s="7"/>
      <c r="X8" s="7"/>
      <c r="Y8" s="7"/>
      <c r="Z8" s="7"/>
    </row>
    <row r="9" spans="1:26" ht="17.25" customHeight="1" x14ac:dyDescent="0.3">
      <c r="A9" s="201">
        <v>1.4</v>
      </c>
      <c r="B9" s="202">
        <v>44011</v>
      </c>
      <c r="C9" s="20" t="s">
        <v>317</v>
      </c>
      <c r="D9" s="7"/>
      <c r="E9" s="7"/>
      <c r="F9" s="7"/>
      <c r="G9" s="7"/>
      <c r="H9" s="7"/>
      <c r="I9" s="7"/>
      <c r="J9" s="7"/>
      <c r="K9" s="7"/>
      <c r="L9" s="7"/>
      <c r="M9" s="7"/>
      <c r="N9" s="7"/>
      <c r="O9" s="7"/>
      <c r="P9" s="7"/>
      <c r="Q9" s="7"/>
      <c r="R9" s="7"/>
      <c r="S9" s="7"/>
      <c r="T9" s="7"/>
      <c r="U9" s="7"/>
      <c r="V9" s="7"/>
      <c r="W9" s="7"/>
      <c r="X9" s="7"/>
      <c r="Y9" s="7"/>
      <c r="Z9" s="7"/>
    </row>
    <row r="10" spans="1:26" ht="17.25" customHeight="1" x14ac:dyDescent="0.3">
      <c r="A10" s="201">
        <v>2</v>
      </c>
      <c r="B10" s="202">
        <v>44013</v>
      </c>
      <c r="C10" s="20" t="s">
        <v>331</v>
      </c>
      <c r="D10" s="7"/>
      <c r="E10" s="7"/>
      <c r="F10" s="7"/>
      <c r="G10" s="7"/>
      <c r="H10" s="7"/>
      <c r="I10" s="7"/>
      <c r="J10" s="7"/>
      <c r="K10" s="7"/>
      <c r="L10" s="7"/>
      <c r="M10" s="7"/>
      <c r="N10" s="7"/>
      <c r="O10" s="7"/>
      <c r="P10" s="7"/>
      <c r="Q10" s="7"/>
      <c r="R10" s="7"/>
      <c r="S10" s="7"/>
      <c r="T10" s="7"/>
      <c r="U10" s="7"/>
      <c r="V10" s="7"/>
      <c r="W10" s="7"/>
      <c r="X10" s="7"/>
      <c r="Y10" s="7"/>
      <c r="Z10" s="7"/>
    </row>
    <row r="11" spans="1:26" ht="17.25" customHeight="1" x14ac:dyDescent="0.3">
      <c r="A11" s="201">
        <v>2.1</v>
      </c>
      <c r="B11" s="202">
        <v>44113</v>
      </c>
      <c r="C11" s="20" t="s">
        <v>335</v>
      </c>
      <c r="D11" s="7"/>
      <c r="E11" s="7"/>
      <c r="F11" s="7"/>
      <c r="G11" s="7"/>
      <c r="H11" s="7"/>
      <c r="I11" s="7"/>
      <c r="J11" s="7"/>
      <c r="K11" s="7"/>
      <c r="L11" s="7"/>
      <c r="M11" s="7"/>
      <c r="N11" s="7"/>
      <c r="O11" s="7"/>
      <c r="P11" s="7"/>
      <c r="Q11" s="7"/>
      <c r="R11" s="7"/>
      <c r="S11" s="7"/>
      <c r="T11" s="7"/>
      <c r="U11" s="7"/>
      <c r="V11" s="7"/>
      <c r="W11" s="7"/>
      <c r="X11" s="7"/>
      <c r="Y11" s="7"/>
      <c r="Z11" s="7"/>
    </row>
    <row r="12" spans="1:26" ht="43.2" customHeight="1" x14ac:dyDescent="0.3">
      <c r="A12" s="201">
        <v>2.2000000000000002</v>
      </c>
      <c r="B12" s="202">
        <v>44139</v>
      </c>
      <c r="C12" s="20" t="s">
        <v>336</v>
      </c>
      <c r="D12" s="7"/>
      <c r="E12" s="7"/>
      <c r="F12" s="7"/>
      <c r="G12" s="7"/>
      <c r="H12" s="7"/>
      <c r="I12" s="7"/>
      <c r="J12" s="7"/>
      <c r="K12" s="7"/>
      <c r="L12" s="7"/>
      <c r="M12" s="7"/>
      <c r="N12" s="7"/>
      <c r="O12" s="7"/>
      <c r="P12" s="7"/>
      <c r="Q12" s="7"/>
      <c r="R12" s="7"/>
      <c r="S12" s="7"/>
      <c r="T12" s="7"/>
      <c r="U12" s="7"/>
      <c r="V12" s="7"/>
      <c r="W12" s="7"/>
      <c r="X12" s="7"/>
      <c r="Y12" s="7"/>
      <c r="Z12" s="7"/>
    </row>
    <row r="13" spans="1:26" ht="43.2" customHeight="1" x14ac:dyDescent="0.3">
      <c r="A13" s="201">
        <v>2.2999999999999998</v>
      </c>
      <c r="B13" s="202">
        <v>44147</v>
      </c>
      <c r="C13" s="20" t="s">
        <v>343</v>
      </c>
      <c r="D13" s="7"/>
      <c r="E13" s="7"/>
      <c r="F13" s="7"/>
      <c r="G13" s="7"/>
      <c r="H13" s="7"/>
      <c r="I13" s="7"/>
      <c r="J13" s="7"/>
      <c r="K13" s="7"/>
      <c r="L13" s="7"/>
      <c r="M13" s="7"/>
      <c r="N13" s="7"/>
      <c r="O13" s="7"/>
      <c r="P13" s="7"/>
      <c r="Q13" s="7"/>
      <c r="R13" s="7"/>
      <c r="S13" s="7"/>
      <c r="T13" s="7"/>
      <c r="U13" s="7"/>
      <c r="V13" s="7"/>
      <c r="W13" s="7"/>
      <c r="X13" s="7"/>
      <c r="Y13" s="7"/>
      <c r="Z13" s="7"/>
    </row>
    <row r="14" spans="1:26" ht="43.2" customHeight="1" x14ac:dyDescent="0.3">
      <c r="A14" s="201">
        <v>2.4</v>
      </c>
      <c r="B14" s="202">
        <v>44154</v>
      </c>
      <c r="C14" s="20" t="s">
        <v>344</v>
      </c>
      <c r="D14" s="7"/>
      <c r="E14" s="7"/>
      <c r="F14" s="7"/>
      <c r="G14" s="7"/>
      <c r="H14" s="7"/>
      <c r="I14" s="7"/>
      <c r="J14" s="7"/>
      <c r="K14" s="7"/>
      <c r="L14" s="7"/>
      <c r="M14" s="7"/>
      <c r="N14" s="7"/>
      <c r="O14" s="7"/>
      <c r="P14" s="7"/>
      <c r="Q14" s="7"/>
      <c r="R14" s="7"/>
      <c r="S14" s="7"/>
      <c r="T14" s="7"/>
      <c r="U14" s="7"/>
      <c r="V14" s="7"/>
      <c r="W14" s="7"/>
      <c r="X14" s="7"/>
      <c r="Y14" s="7"/>
      <c r="Z14" s="7"/>
    </row>
    <row r="15" spans="1:26" ht="12" customHeight="1" x14ac:dyDescent="0.3">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2" customHeight="1" x14ac:dyDescent="0.3">
      <c r="A16" s="303" t="s">
        <v>119</v>
      </c>
      <c r="B16" s="304"/>
      <c r="C16" s="7"/>
      <c r="D16" s="7"/>
      <c r="E16" s="7"/>
      <c r="F16" s="7"/>
      <c r="G16" s="7"/>
      <c r="H16" s="7"/>
      <c r="I16" s="7"/>
      <c r="J16" s="7"/>
      <c r="K16" s="7"/>
      <c r="L16" s="7"/>
      <c r="M16" s="7"/>
      <c r="N16" s="7"/>
      <c r="O16" s="7"/>
      <c r="P16" s="7"/>
      <c r="Q16" s="7"/>
      <c r="R16" s="7"/>
      <c r="S16" s="7"/>
      <c r="T16" s="7"/>
      <c r="U16" s="7"/>
      <c r="V16" s="7"/>
      <c r="W16" s="7"/>
      <c r="X16" s="7"/>
      <c r="Y16" s="7"/>
      <c r="Z16" s="7"/>
    </row>
    <row r="17" spans="1:26" ht="12" customHeight="1" x14ac:dyDescent="0.3">
      <c r="A17" s="305" t="s">
        <v>120</v>
      </c>
      <c r="B17" s="294"/>
      <c r="C17" s="294"/>
      <c r="D17" s="294"/>
      <c r="E17" s="294"/>
      <c r="F17" s="7"/>
      <c r="G17" s="7"/>
      <c r="H17" s="7"/>
      <c r="I17" s="7"/>
      <c r="J17" s="7"/>
      <c r="K17" s="7"/>
      <c r="L17" s="7"/>
      <c r="M17" s="7"/>
      <c r="N17" s="7"/>
      <c r="O17" s="7"/>
      <c r="P17" s="7"/>
      <c r="Q17" s="7"/>
      <c r="R17" s="7"/>
      <c r="S17" s="7"/>
      <c r="T17" s="7"/>
      <c r="U17" s="7"/>
      <c r="V17" s="7"/>
      <c r="W17" s="7"/>
      <c r="X17" s="7"/>
      <c r="Y17" s="7"/>
      <c r="Z17" s="7"/>
    </row>
    <row r="18" spans="1:26" ht="12" customHeight="1" x14ac:dyDescent="0.3">
      <c r="A18" s="306" t="s">
        <v>105</v>
      </c>
      <c r="B18" s="307"/>
      <c r="C18" s="8" t="s">
        <v>121</v>
      </c>
      <c r="D18" s="192" t="s">
        <v>114</v>
      </c>
      <c r="E18" s="8" t="s">
        <v>113</v>
      </c>
      <c r="F18" s="7"/>
      <c r="G18" s="7"/>
      <c r="H18" s="7"/>
      <c r="I18" s="7"/>
      <c r="J18" s="7"/>
      <c r="K18" s="7"/>
      <c r="L18" s="7"/>
      <c r="M18" s="7"/>
      <c r="N18" s="7"/>
      <c r="O18" s="7"/>
      <c r="P18" s="7"/>
      <c r="Q18" s="7"/>
      <c r="R18" s="7"/>
      <c r="S18" s="7"/>
      <c r="T18" s="7"/>
      <c r="U18" s="7"/>
      <c r="V18" s="7"/>
      <c r="W18" s="7"/>
      <c r="X18" s="7"/>
      <c r="Y18" s="7"/>
      <c r="Z18" s="7"/>
    </row>
    <row r="19" spans="1:26" ht="18" customHeight="1" x14ac:dyDescent="0.3">
      <c r="A19" s="308" t="s">
        <v>122</v>
      </c>
      <c r="B19" s="307"/>
      <c r="C19" s="14" t="s">
        <v>123</v>
      </c>
      <c r="D19" s="11"/>
      <c r="E19" s="32"/>
      <c r="F19" s="7"/>
      <c r="G19" s="7"/>
      <c r="H19" s="7"/>
      <c r="I19" s="7"/>
      <c r="J19" s="7"/>
      <c r="K19" s="7"/>
      <c r="L19" s="7"/>
      <c r="M19" s="7"/>
      <c r="N19" s="7"/>
      <c r="O19" s="7"/>
      <c r="P19" s="7"/>
      <c r="Q19" s="7"/>
      <c r="R19" s="7"/>
      <c r="S19" s="7"/>
      <c r="T19" s="7"/>
      <c r="U19" s="7"/>
      <c r="V19" s="7"/>
      <c r="W19" s="7"/>
      <c r="X19" s="7"/>
      <c r="Y19" s="7"/>
      <c r="Z19" s="7"/>
    </row>
    <row r="20" spans="1:26" ht="18" customHeight="1" x14ac:dyDescent="0.3">
      <c r="A20" s="308" t="s">
        <v>124</v>
      </c>
      <c r="B20" s="307"/>
      <c r="C20" s="14" t="s">
        <v>123</v>
      </c>
      <c r="D20" s="11"/>
      <c r="E20" s="32"/>
      <c r="F20" s="7"/>
      <c r="G20" s="7"/>
      <c r="H20" s="7"/>
      <c r="I20" s="7"/>
      <c r="J20" s="7"/>
      <c r="K20" s="7"/>
      <c r="L20" s="7"/>
      <c r="M20" s="7"/>
      <c r="N20" s="7"/>
      <c r="O20" s="7"/>
      <c r="P20" s="7"/>
      <c r="Q20" s="7"/>
      <c r="R20" s="7"/>
      <c r="S20" s="7"/>
      <c r="T20" s="7"/>
      <c r="U20" s="7"/>
      <c r="V20" s="7"/>
      <c r="W20" s="7"/>
      <c r="X20" s="7"/>
      <c r="Y20" s="7"/>
      <c r="Z20" s="7"/>
    </row>
    <row r="21" spans="1:26" ht="18" customHeight="1" x14ac:dyDescent="0.3">
      <c r="A21" s="193" t="s">
        <v>125</v>
      </c>
      <c r="B21" s="58"/>
      <c r="C21" s="14" t="s">
        <v>126</v>
      </c>
      <c r="D21" s="11">
        <v>44001</v>
      </c>
      <c r="E21" s="32">
        <v>1</v>
      </c>
      <c r="F21" s="7"/>
      <c r="G21" s="7"/>
      <c r="H21" s="7"/>
      <c r="I21" s="7"/>
      <c r="J21" s="7"/>
      <c r="K21" s="7"/>
      <c r="L21" s="7"/>
      <c r="M21" s="7"/>
      <c r="N21" s="7"/>
      <c r="O21" s="7"/>
      <c r="P21" s="7"/>
      <c r="Q21" s="7"/>
      <c r="R21" s="7"/>
      <c r="S21" s="7"/>
      <c r="T21" s="7"/>
      <c r="U21" s="7"/>
      <c r="V21" s="7"/>
      <c r="W21" s="7"/>
      <c r="X21" s="7"/>
      <c r="Y21" s="7"/>
      <c r="Z21" s="7"/>
    </row>
    <row r="22" spans="1:26" ht="18" customHeight="1" x14ac:dyDescent="0.3">
      <c r="A22" s="193" t="s">
        <v>127</v>
      </c>
      <c r="B22" s="58"/>
      <c r="C22" s="14" t="s">
        <v>128</v>
      </c>
      <c r="D22" s="11">
        <v>44002</v>
      </c>
      <c r="E22" s="32">
        <v>1</v>
      </c>
      <c r="F22" s="7"/>
      <c r="G22" s="7"/>
      <c r="H22" s="7"/>
      <c r="I22" s="7"/>
      <c r="J22" s="7"/>
      <c r="K22" s="7"/>
      <c r="L22" s="7"/>
      <c r="M22" s="7"/>
      <c r="N22" s="7"/>
      <c r="O22" s="7"/>
      <c r="P22" s="7"/>
      <c r="Q22" s="7"/>
      <c r="R22" s="7"/>
      <c r="S22" s="7"/>
      <c r="T22" s="7"/>
      <c r="U22" s="7"/>
      <c r="V22" s="7"/>
      <c r="W22" s="7"/>
      <c r="X22" s="7"/>
      <c r="Y22" s="7"/>
      <c r="Z22" s="7"/>
    </row>
    <row r="23" spans="1:26" ht="18" customHeight="1" x14ac:dyDescent="0.3">
      <c r="A23" s="301" t="s">
        <v>129</v>
      </c>
      <c r="B23" s="302"/>
      <c r="C23" s="16" t="s">
        <v>128</v>
      </c>
      <c r="D23" s="17">
        <v>44001</v>
      </c>
      <c r="E23" s="33">
        <v>1</v>
      </c>
      <c r="F23" s="7"/>
      <c r="G23" s="7"/>
      <c r="H23" s="7"/>
      <c r="I23" s="7"/>
      <c r="J23" s="7"/>
      <c r="K23" s="7"/>
      <c r="L23" s="7"/>
      <c r="M23" s="7"/>
      <c r="N23" s="7"/>
      <c r="O23" s="7"/>
      <c r="P23" s="7"/>
      <c r="Q23" s="7"/>
      <c r="R23" s="7"/>
      <c r="S23" s="7"/>
      <c r="T23" s="7"/>
      <c r="U23" s="7"/>
      <c r="V23" s="7"/>
      <c r="W23" s="7"/>
      <c r="X23" s="7"/>
      <c r="Y23" s="7"/>
      <c r="Z23" s="7"/>
    </row>
    <row r="24" spans="1:26" ht="18" customHeight="1" x14ac:dyDescent="0.3">
      <c r="A24" s="18" t="s">
        <v>130</v>
      </c>
      <c r="B24" s="19"/>
      <c r="C24" s="20" t="s">
        <v>131</v>
      </c>
      <c r="D24" s="21"/>
      <c r="E24" s="34"/>
      <c r="F24" s="7"/>
      <c r="G24" s="7"/>
      <c r="H24" s="7"/>
      <c r="I24" s="7"/>
      <c r="J24" s="7"/>
      <c r="K24" s="7"/>
      <c r="L24" s="7"/>
      <c r="M24" s="7"/>
      <c r="N24" s="7"/>
      <c r="O24" s="7"/>
      <c r="P24" s="7"/>
      <c r="Q24" s="7"/>
      <c r="R24" s="7"/>
      <c r="S24" s="7"/>
      <c r="T24" s="7"/>
      <c r="U24" s="7"/>
      <c r="V24" s="7"/>
      <c r="W24" s="7"/>
      <c r="X24" s="7"/>
      <c r="Y24" s="7"/>
      <c r="Z24" s="7"/>
    </row>
    <row r="25" spans="1:26" ht="12" customHeight="1" x14ac:dyDescent="0.3">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2" customHeight="1" x14ac:dyDescent="0.3">
      <c r="A26" s="191" t="s">
        <v>132</v>
      </c>
      <c r="B26" s="7"/>
      <c r="C26" s="7"/>
      <c r="D26" s="7"/>
      <c r="E26" s="7"/>
      <c r="F26" s="7"/>
      <c r="G26" s="7"/>
      <c r="H26" s="7"/>
      <c r="I26" s="7"/>
      <c r="J26" s="7"/>
      <c r="K26" s="7"/>
      <c r="L26" s="7"/>
      <c r="M26" s="7"/>
      <c r="N26" s="7"/>
      <c r="O26" s="7"/>
      <c r="P26" s="7"/>
      <c r="Q26" s="7"/>
      <c r="R26" s="7"/>
      <c r="S26" s="7"/>
      <c r="T26" s="7"/>
      <c r="U26" s="7"/>
      <c r="V26" s="7"/>
      <c r="W26" s="7"/>
      <c r="X26" s="7"/>
      <c r="Y26" s="7"/>
      <c r="Z26" s="7"/>
    </row>
    <row r="27" spans="1:26" ht="12" customHeight="1" x14ac:dyDescent="0.3">
      <c r="A27" s="305" t="s">
        <v>133</v>
      </c>
      <c r="B27" s="294"/>
      <c r="C27" s="294"/>
      <c r="D27" s="294"/>
      <c r="E27" s="294"/>
      <c r="F27" s="7"/>
      <c r="G27" s="7"/>
      <c r="H27" s="7"/>
      <c r="I27" s="7"/>
      <c r="J27" s="7"/>
      <c r="K27" s="7"/>
      <c r="L27" s="7"/>
      <c r="M27" s="7"/>
      <c r="N27" s="7"/>
      <c r="O27" s="7"/>
      <c r="P27" s="7"/>
      <c r="Q27" s="7"/>
      <c r="R27" s="7"/>
      <c r="S27" s="7"/>
      <c r="T27" s="7"/>
      <c r="U27" s="7"/>
      <c r="V27" s="7"/>
      <c r="W27" s="7"/>
      <c r="X27" s="7"/>
      <c r="Y27" s="7"/>
      <c r="Z27" s="7"/>
    </row>
    <row r="28" spans="1:26" ht="12" customHeight="1" x14ac:dyDescent="0.3">
      <c r="A28" s="306" t="s">
        <v>105</v>
      </c>
      <c r="B28" s="307"/>
      <c r="C28" s="8" t="s">
        <v>121</v>
      </c>
      <c r="D28" s="192" t="s">
        <v>114</v>
      </c>
      <c r="E28" s="8" t="s">
        <v>113</v>
      </c>
      <c r="F28" s="7"/>
      <c r="G28" s="7"/>
      <c r="H28" s="7"/>
      <c r="I28" s="7"/>
      <c r="J28" s="7"/>
      <c r="K28" s="7"/>
      <c r="L28" s="7"/>
      <c r="M28" s="7"/>
      <c r="N28" s="7"/>
      <c r="O28" s="7"/>
      <c r="P28" s="7"/>
      <c r="Q28" s="7"/>
      <c r="R28" s="7"/>
      <c r="S28" s="7"/>
      <c r="T28" s="7"/>
      <c r="U28" s="7"/>
      <c r="V28" s="7"/>
      <c r="W28" s="7"/>
      <c r="X28" s="7"/>
      <c r="Y28" s="7"/>
      <c r="Z28" s="7"/>
    </row>
    <row r="29" spans="1:26" ht="15" customHeight="1" x14ac:dyDescent="0.3">
      <c r="A29" s="308" t="s">
        <v>122</v>
      </c>
      <c r="B29" s="307"/>
      <c r="C29" s="14" t="s">
        <v>123</v>
      </c>
      <c r="D29" s="11"/>
      <c r="E29" s="10"/>
      <c r="F29" s="7"/>
      <c r="G29" s="7"/>
      <c r="H29" s="7"/>
      <c r="I29" s="7"/>
      <c r="J29" s="7"/>
      <c r="K29" s="7"/>
      <c r="L29" s="7"/>
      <c r="M29" s="7"/>
      <c r="N29" s="7"/>
      <c r="O29" s="7"/>
      <c r="P29" s="7"/>
      <c r="Q29" s="7"/>
      <c r="R29" s="7"/>
      <c r="S29" s="7"/>
      <c r="T29" s="7"/>
      <c r="U29" s="7"/>
      <c r="V29" s="7"/>
      <c r="W29" s="7"/>
      <c r="X29" s="7"/>
      <c r="Y29" s="7"/>
      <c r="Z29" s="7"/>
    </row>
    <row r="30" spans="1:26" ht="14.25" customHeight="1" x14ac:dyDescent="0.3">
      <c r="A30" s="308" t="s">
        <v>124</v>
      </c>
      <c r="B30" s="307"/>
      <c r="C30" s="12" t="s">
        <v>123</v>
      </c>
      <c r="D30" s="11"/>
      <c r="E30" s="10"/>
      <c r="F30" s="7"/>
      <c r="G30" s="7"/>
      <c r="H30" s="7"/>
      <c r="I30" s="7"/>
      <c r="J30" s="7"/>
      <c r="K30" s="7"/>
      <c r="L30" s="7"/>
      <c r="M30" s="7"/>
      <c r="N30" s="7"/>
      <c r="O30" s="7"/>
      <c r="P30" s="7"/>
      <c r="Q30" s="7"/>
      <c r="R30" s="7"/>
      <c r="S30" s="7"/>
      <c r="T30" s="7"/>
      <c r="U30" s="7"/>
      <c r="V30" s="7"/>
      <c r="W30" s="7"/>
      <c r="X30" s="7"/>
      <c r="Y30" s="7"/>
      <c r="Z30" s="7"/>
    </row>
    <row r="31" spans="1:26" ht="12" customHeight="1" x14ac:dyDescent="0.3">
      <c r="A31" s="308"/>
      <c r="B31" s="307"/>
      <c r="C31" s="14"/>
      <c r="D31" s="11"/>
      <c r="E31" s="10"/>
      <c r="F31" s="7"/>
      <c r="G31" s="7"/>
      <c r="H31" s="7"/>
      <c r="I31" s="7"/>
      <c r="J31" s="7"/>
      <c r="K31" s="7"/>
      <c r="L31" s="7"/>
      <c r="M31" s="7"/>
      <c r="N31" s="7"/>
      <c r="O31" s="7"/>
      <c r="P31" s="7"/>
      <c r="Q31" s="7"/>
      <c r="R31" s="7"/>
      <c r="S31" s="7"/>
      <c r="T31" s="7"/>
      <c r="U31" s="7"/>
      <c r="V31" s="7"/>
      <c r="W31" s="7"/>
      <c r="X31" s="7"/>
      <c r="Y31" s="7"/>
      <c r="Z31" s="7"/>
    </row>
    <row r="32" spans="1:26" ht="12" customHeight="1" x14ac:dyDescent="0.3">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 customHeight="1" x14ac:dyDescent="0.3">
      <c r="A33" s="303" t="s">
        <v>134</v>
      </c>
      <c r="B33" s="304"/>
      <c r="C33" s="7"/>
      <c r="D33" s="7"/>
      <c r="E33" s="7"/>
      <c r="F33" s="7"/>
      <c r="G33" s="7"/>
      <c r="H33" s="7"/>
      <c r="I33" s="7"/>
      <c r="J33" s="7"/>
      <c r="K33" s="7"/>
      <c r="L33" s="7"/>
      <c r="M33" s="7"/>
      <c r="N33" s="7"/>
      <c r="O33" s="7"/>
      <c r="P33" s="7"/>
      <c r="Q33" s="7"/>
      <c r="R33" s="7"/>
      <c r="S33" s="7"/>
      <c r="T33" s="7"/>
      <c r="U33" s="7"/>
      <c r="V33" s="7"/>
      <c r="W33" s="7"/>
      <c r="X33" s="7"/>
      <c r="Y33" s="7"/>
      <c r="Z33" s="7"/>
    </row>
    <row r="34" spans="1:26" ht="12" customHeight="1" x14ac:dyDescent="0.3">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 customHeight="1" x14ac:dyDescent="0.3">
      <c r="A35" s="309" t="s">
        <v>135</v>
      </c>
      <c r="B35" s="294"/>
      <c r="C35" s="294"/>
      <c r="D35" s="7"/>
      <c r="E35" s="7"/>
      <c r="F35" s="7"/>
      <c r="G35" s="7"/>
      <c r="H35" s="7"/>
      <c r="I35" s="7"/>
      <c r="J35" s="7"/>
      <c r="K35" s="7"/>
      <c r="L35" s="7"/>
      <c r="M35" s="7"/>
      <c r="N35" s="7"/>
      <c r="O35" s="7"/>
      <c r="P35" s="7"/>
      <c r="Q35" s="7"/>
      <c r="R35" s="7"/>
      <c r="S35" s="7"/>
      <c r="T35" s="7"/>
      <c r="U35" s="7"/>
      <c r="V35" s="7"/>
      <c r="W35" s="7"/>
      <c r="X35" s="7"/>
      <c r="Y35" s="7"/>
      <c r="Z35" s="7"/>
    </row>
    <row r="36" spans="1:26" ht="12" customHeight="1" x14ac:dyDescent="0.3">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 customHeight="1" x14ac:dyDescent="0.3">
      <c r="A37" s="303" t="s">
        <v>136</v>
      </c>
      <c r="B37" s="304"/>
      <c r="C37" s="7"/>
      <c r="D37" s="7"/>
      <c r="E37" s="7"/>
      <c r="F37" s="7"/>
      <c r="G37" s="7"/>
      <c r="H37" s="7"/>
      <c r="I37" s="7"/>
      <c r="J37" s="7"/>
      <c r="K37" s="7"/>
      <c r="L37" s="7"/>
      <c r="M37" s="7"/>
      <c r="N37" s="7"/>
      <c r="O37" s="7"/>
      <c r="P37" s="7"/>
      <c r="Q37" s="7"/>
      <c r="R37" s="7"/>
      <c r="S37" s="7"/>
      <c r="T37" s="7"/>
      <c r="U37" s="7"/>
      <c r="V37" s="7"/>
      <c r="W37" s="7"/>
      <c r="X37" s="7"/>
      <c r="Y37" s="7"/>
      <c r="Z37" s="7"/>
    </row>
    <row r="38" spans="1:26" x14ac:dyDescent="0.3">
      <c r="A38" s="310" t="s">
        <v>332</v>
      </c>
      <c r="B38" s="304"/>
      <c r="C38" s="304"/>
      <c r="D38" s="304"/>
      <c r="E38" s="304"/>
      <c r="F38" s="7"/>
      <c r="G38" s="7"/>
      <c r="H38" s="7"/>
      <c r="I38" s="7"/>
      <c r="J38" s="7"/>
      <c r="K38" s="7"/>
      <c r="L38" s="7"/>
      <c r="M38" s="7"/>
      <c r="N38" s="7"/>
      <c r="O38" s="7"/>
      <c r="P38" s="7"/>
      <c r="Q38" s="7"/>
      <c r="R38" s="7"/>
      <c r="S38" s="7"/>
      <c r="T38" s="7"/>
      <c r="U38" s="7"/>
      <c r="V38" s="7"/>
      <c r="W38" s="7"/>
      <c r="X38" s="7"/>
      <c r="Y38" s="7"/>
      <c r="Z38" s="7"/>
    </row>
    <row r="39" spans="1:26" ht="12"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 customHeight="1" x14ac:dyDescent="0.3">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 customHeight="1" x14ac:dyDescent="0.3">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2" customHeight="1" x14ac:dyDescent="0.3">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ht="12" customHeight="1" x14ac:dyDescent="0.3">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1:26" ht="12" customHeight="1" x14ac:dyDescent="0.3">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1:26" ht="12" customHeight="1" x14ac:dyDescent="0.3">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1:26" ht="12" customHeight="1" x14ac:dyDescent="0.3">
      <c r="A1005" s="7"/>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1:26" ht="12" customHeight="1" x14ac:dyDescent="0.3">
      <c r="A1006" s="7"/>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1:26" ht="12" customHeight="1" x14ac:dyDescent="0.3">
      <c r="A1007" s="7"/>
      <c r="B1007" s="7"/>
      <c r="C1007" s="7"/>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1:26" ht="12" customHeight="1" x14ac:dyDescent="0.3">
      <c r="A1008" s="7"/>
      <c r="B1008" s="7"/>
      <c r="C1008" s="7"/>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1:26" ht="12" customHeight="1" x14ac:dyDescent="0.3">
      <c r="A1009" s="7"/>
      <c r="B1009" s="7"/>
      <c r="C1009" s="7"/>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1:26" ht="12" customHeight="1" x14ac:dyDescent="0.3">
      <c r="A1010" s="7"/>
      <c r="B1010" s="7"/>
      <c r="C1010" s="7"/>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1:26" ht="12" customHeight="1" x14ac:dyDescent="0.3">
      <c r="A1011" s="7"/>
      <c r="B1011" s="7"/>
      <c r="C1011" s="7"/>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sheetData>
  <mergeCells count="15">
    <mergeCell ref="A35:C35"/>
    <mergeCell ref="A37:B37"/>
    <mergeCell ref="A38:E38"/>
    <mergeCell ref="A27:E27"/>
    <mergeCell ref="A28:B28"/>
    <mergeCell ref="A29:B29"/>
    <mergeCell ref="A30:B30"/>
    <mergeCell ref="A31:B31"/>
    <mergeCell ref="A33:B33"/>
    <mergeCell ref="A23:B23"/>
    <mergeCell ref="A16:B16"/>
    <mergeCell ref="A17:E17"/>
    <mergeCell ref="A18:B18"/>
    <mergeCell ref="A19:B19"/>
    <mergeCell ref="A20:B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B7761-F9F1-1A4D-AF08-8890D3951FD4}">
  <sheetPr codeName="Sheet5"/>
  <dimension ref="A1:W17"/>
  <sheetViews>
    <sheetView workbookViewId="0">
      <selection activeCell="A4" sqref="A4"/>
    </sheetView>
  </sheetViews>
  <sheetFormatPr defaultColWidth="11" defaultRowHeight="15.6" x14ac:dyDescent="0.3"/>
  <cols>
    <col min="1" max="1" width="21.69921875" bestFit="1" customWidth="1"/>
    <col min="2" max="2" width="5" customWidth="1"/>
    <col min="3" max="3" width="14.5" bestFit="1" customWidth="1"/>
    <col min="4" max="4" width="5" customWidth="1"/>
    <col min="5" max="5" width="12" bestFit="1" customWidth="1"/>
    <col min="6" max="6" width="4" customWidth="1"/>
    <col min="7" max="7" width="27" bestFit="1" customWidth="1"/>
    <col min="8" max="8" width="4" customWidth="1"/>
    <col min="9" max="9" width="21" bestFit="1" customWidth="1"/>
    <col min="10" max="10" width="3.19921875" customWidth="1"/>
    <col min="11" max="11" width="35.5" bestFit="1" customWidth="1"/>
    <col min="12" max="12" width="3.19921875" customWidth="1"/>
    <col min="13" max="13" width="32" bestFit="1" customWidth="1"/>
    <col min="14" max="14" width="3" customWidth="1"/>
    <col min="15" max="15" width="13" bestFit="1" customWidth="1"/>
    <col min="16" max="16" width="2" customWidth="1"/>
    <col min="17" max="17" width="22" bestFit="1" customWidth="1"/>
    <col min="18" max="18" width="2" customWidth="1"/>
    <col min="19" max="19" width="23.5" bestFit="1" customWidth="1"/>
    <col min="20" max="20" width="2.5" customWidth="1"/>
    <col min="21" max="21" width="15" bestFit="1" customWidth="1"/>
    <col min="22" max="22" width="2.19921875" customWidth="1"/>
    <col min="23" max="23" width="17.69921875" bestFit="1" customWidth="1"/>
  </cols>
  <sheetData>
    <row r="1" spans="1:23" x14ac:dyDescent="0.3">
      <c r="A1" s="26" t="s">
        <v>137</v>
      </c>
      <c r="C1" s="26" t="s">
        <v>138</v>
      </c>
      <c r="E1" s="26" t="s">
        <v>139</v>
      </c>
      <c r="G1" s="26" t="s">
        <v>140</v>
      </c>
      <c r="I1" s="26" t="s">
        <v>46</v>
      </c>
      <c r="K1" s="26" t="s">
        <v>141</v>
      </c>
      <c r="M1" s="26" t="s">
        <v>50</v>
      </c>
      <c r="O1" s="26" t="s">
        <v>142</v>
      </c>
      <c r="Q1" s="26" t="s">
        <v>54</v>
      </c>
      <c r="S1" s="26" t="s">
        <v>290</v>
      </c>
      <c r="U1" s="26" t="s">
        <v>161</v>
      </c>
      <c r="W1" s="204" t="s">
        <v>21</v>
      </c>
    </row>
    <row r="2" spans="1:23" x14ac:dyDescent="0.3">
      <c r="A2" t="s">
        <v>143</v>
      </c>
      <c r="C2">
        <v>0</v>
      </c>
      <c r="E2" s="205">
        <v>1</v>
      </c>
      <c r="G2" s="206">
        <v>1</v>
      </c>
      <c r="I2" t="s">
        <v>145</v>
      </c>
      <c r="K2" s="207" t="s">
        <v>73</v>
      </c>
      <c r="M2" t="s">
        <v>146</v>
      </c>
      <c r="O2" t="s">
        <v>110</v>
      </c>
      <c r="Q2" t="s">
        <v>145</v>
      </c>
      <c r="S2">
        <v>1</v>
      </c>
      <c r="U2" t="s">
        <v>292</v>
      </c>
      <c r="W2" s="208" t="s">
        <v>301</v>
      </c>
    </row>
    <row r="3" spans="1:23" x14ac:dyDescent="0.3">
      <c r="A3" t="s">
        <v>154</v>
      </c>
      <c r="C3">
        <v>1</v>
      </c>
      <c r="E3" s="205">
        <v>2</v>
      </c>
      <c r="G3" s="206">
        <v>2</v>
      </c>
      <c r="I3" t="s">
        <v>47</v>
      </c>
      <c r="K3" s="207" t="s">
        <v>75</v>
      </c>
      <c r="M3" t="s">
        <v>148</v>
      </c>
      <c r="O3" t="s">
        <v>132</v>
      </c>
      <c r="Q3" t="s">
        <v>47</v>
      </c>
      <c r="S3">
        <v>2</v>
      </c>
      <c r="U3" t="s">
        <v>293</v>
      </c>
      <c r="W3" s="208" t="s">
        <v>302</v>
      </c>
    </row>
    <row r="4" spans="1:23" x14ac:dyDescent="0.3">
      <c r="A4" t="s">
        <v>147</v>
      </c>
      <c r="C4">
        <v>8</v>
      </c>
      <c r="E4" s="205">
        <v>3</v>
      </c>
      <c r="G4" s="206">
        <v>3</v>
      </c>
      <c r="K4" s="207" t="s">
        <v>77</v>
      </c>
      <c r="M4" t="s">
        <v>150</v>
      </c>
      <c r="S4">
        <v>3</v>
      </c>
      <c r="U4" t="s">
        <v>294</v>
      </c>
      <c r="W4" s="208" t="s">
        <v>303</v>
      </c>
    </row>
    <row r="5" spans="1:23" x14ac:dyDescent="0.3">
      <c r="A5" t="s">
        <v>149</v>
      </c>
      <c r="C5">
        <v>15</v>
      </c>
      <c r="E5" s="205">
        <v>4</v>
      </c>
      <c r="G5" s="206">
        <v>4</v>
      </c>
      <c r="K5" s="207" t="s">
        <v>79</v>
      </c>
      <c r="M5" t="s">
        <v>152</v>
      </c>
      <c r="S5">
        <v>4</v>
      </c>
      <c r="U5" t="s">
        <v>329</v>
      </c>
      <c r="W5" s="208" t="s">
        <v>304</v>
      </c>
    </row>
    <row r="6" spans="1:23" x14ac:dyDescent="0.3">
      <c r="A6" t="s">
        <v>151</v>
      </c>
      <c r="E6" s="205">
        <v>5</v>
      </c>
      <c r="G6" s="206">
        <v>5</v>
      </c>
      <c r="K6" s="207" t="s">
        <v>154</v>
      </c>
      <c r="M6" t="s">
        <v>155</v>
      </c>
      <c r="S6">
        <v>5</v>
      </c>
      <c r="U6" t="s">
        <v>295</v>
      </c>
      <c r="W6" s="208" t="s">
        <v>305</v>
      </c>
    </row>
    <row r="7" spans="1:23" x14ac:dyDescent="0.3">
      <c r="A7" t="s">
        <v>153</v>
      </c>
      <c r="E7" s="209"/>
      <c r="G7" s="206" t="s">
        <v>144</v>
      </c>
      <c r="K7" s="207" t="s">
        <v>157</v>
      </c>
      <c r="M7" t="s">
        <v>158</v>
      </c>
      <c r="S7">
        <v>6</v>
      </c>
      <c r="U7" t="s">
        <v>296</v>
      </c>
      <c r="W7" s="208" t="s">
        <v>306</v>
      </c>
    </row>
    <row r="8" spans="1:23" x14ac:dyDescent="0.3">
      <c r="A8" t="s">
        <v>156</v>
      </c>
      <c r="M8" t="s">
        <v>157</v>
      </c>
      <c r="S8">
        <v>7</v>
      </c>
      <c r="U8" t="s">
        <v>297</v>
      </c>
      <c r="W8" s="208" t="s">
        <v>307</v>
      </c>
    </row>
    <row r="9" spans="1:23" x14ac:dyDescent="0.3">
      <c r="A9" t="s">
        <v>159</v>
      </c>
      <c r="S9">
        <v>8</v>
      </c>
      <c r="U9" t="s">
        <v>298</v>
      </c>
      <c r="W9" s="208" t="s">
        <v>308</v>
      </c>
    </row>
    <row r="10" spans="1:23" x14ac:dyDescent="0.3">
      <c r="A10" t="s">
        <v>160</v>
      </c>
      <c r="S10">
        <v>9</v>
      </c>
      <c r="U10" t="s">
        <v>299</v>
      </c>
      <c r="W10" s="208" t="s">
        <v>309</v>
      </c>
    </row>
    <row r="11" spans="1:23" x14ac:dyDescent="0.3">
      <c r="S11">
        <v>10</v>
      </c>
      <c r="U11" t="s">
        <v>327</v>
      </c>
      <c r="W11" s="208" t="s">
        <v>310</v>
      </c>
    </row>
    <row r="12" spans="1:23" x14ac:dyDescent="0.3">
      <c r="S12">
        <v>11</v>
      </c>
    </row>
    <row r="13" spans="1:23" x14ac:dyDescent="0.3">
      <c r="S13">
        <v>12</v>
      </c>
    </row>
    <row r="14" spans="1:23" x14ac:dyDescent="0.3">
      <c r="S14">
        <v>13</v>
      </c>
    </row>
    <row r="15" spans="1:23" x14ac:dyDescent="0.3">
      <c r="S15">
        <v>14</v>
      </c>
    </row>
    <row r="16" spans="1:23" x14ac:dyDescent="0.3">
      <c r="S16">
        <v>15</v>
      </c>
    </row>
    <row r="17" spans="19:19" x14ac:dyDescent="0.3">
      <c r="S17">
        <v>0</v>
      </c>
    </row>
  </sheetData>
  <phoneticPr fontId="30"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0B1FE-AD12-A44F-9A64-5D16E6CB4427}">
  <sheetPr codeName="Sheet1">
    <tabColor rgb="FFFFFF00"/>
  </sheetPr>
  <dimension ref="A1:H985"/>
  <sheetViews>
    <sheetView topLeftCell="A50" zoomScale="90" zoomScaleNormal="90" workbookViewId="0">
      <selection sqref="A1:D1"/>
    </sheetView>
  </sheetViews>
  <sheetFormatPr defaultColWidth="13" defaultRowHeight="15.6" x14ac:dyDescent="0.3"/>
  <cols>
    <col min="1" max="1" width="43" customWidth="1"/>
    <col min="2" max="2" width="21.69921875" customWidth="1"/>
    <col min="3" max="3" width="43.69921875" customWidth="1"/>
    <col min="4" max="4" width="102.69921875" customWidth="1"/>
    <col min="5" max="5" width="24" customWidth="1"/>
    <col min="6" max="6" width="63" customWidth="1"/>
    <col min="7" max="7" width="17.19921875" customWidth="1"/>
    <col min="8" max="21" width="10" customWidth="1"/>
  </cols>
  <sheetData>
    <row r="1" spans="1:7" ht="22.8" x14ac:dyDescent="0.3">
      <c r="A1" s="312" t="s">
        <v>0</v>
      </c>
      <c r="B1" s="312"/>
      <c r="C1" s="312"/>
      <c r="D1" s="312"/>
      <c r="E1" s="2"/>
      <c r="F1" s="2"/>
      <c r="G1" s="2"/>
    </row>
    <row r="2" spans="1:7" ht="49.2" customHeight="1" x14ac:dyDescent="0.3">
      <c r="A2" s="336" t="s">
        <v>1</v>
      </c>
      <c r="B2" s="336"/>
      <c r="C2" s="336"/>
      <c r="D2" s="61"/>
      <c r="E2" s="2"/>
      <c r="F2" s="2"/>
      <c r="G2" s="2"/>
    </row>
    <row r="3" spans="1:7" x14ac:dyDescent="0.3">
      <c r="A3" s="203"/>
      <c r="B3" s="203"/>
      <c r="C3" s="203"/>
      <c r="D3" s="61"/>
      <c r="E3" s="2"/>
      <c r="F3" s="2"/>
      <c r="G3" s="2"/>
    </row>
    <row r="4" spans="1:7" ht="58.5" customHeight="1" x14ac:dyDescent="0.3">
      <c r="A4" s="314" t="s">
        <v>333</v>
      </c>
      <c r="B4" s="314"/>
      <c r="C4" s="314"/>
      <c r="D4" s="184"/>
      <c r="E4" s="3"/>
      <c r="F4" s="3"/>
      <c r="G4" s="3"/>
    </row>
    <row r="5" spans="1:7" ht="21.75" customHeight="1" x14ac:dyDescent="0.3">
      <c r="A5" s="80"/>
      <c r="B5" s="80"/>
      <c r="C5" s="80"/>
      <c r="D5" s="184"/>
      <c r="E5" s="3"/>
      <c r="F5" s="3"/>
      <c r="G5" s="3"/>
    </row>
    <row r="6" spans="1:7" ht="72" customHeight="1" x14ac:dyDescent="0.3">
      <c r="A6" s="313" t="s">
        <v>2</v>
      </c>
      <c r="B6" s="313"/>
      <c r="C6" s="313"/>
      <c r="D6" s="183"/>
      <c r="E6" s="3"/>
      <c r="F6" s="3"/>
      <c r="G6" s="3"/>
    </row>
    <row r="7" spans="1:7" ht="19.5" customHeight="1" x14ac:dyDescent="0.3">
      <c r="A7" s="182"/>
      <c r="B7" s="182"/>
      <c r="C7" s="182"/>
      <c r="D7" s="183"/>
      <c r="E7" s="3"/>
      <c r="F7" s="3"/>
      <c r="G7" s="3"/>
    </row>
    <row r="8" spans="1:7" ht="32.25" customHeight="1" x14ac:dyDescent="0.3">
      <c r="A8" s="312" t="s">
        <v>318</v>
      </c>
      <c r="B8" s="312"/>
      <c r="C8" s="312"/>
      <c r="D8" s="312"/>
      <c r="E8" s="3"/>
      <c r="F8" s="3"/>
      <c r="G8" s="3"/>
    </row>
    <row r="9" spans="1:7" ht="32.25" customHeight="1" x14ac:dyDescent="0.3">
      <c r="A9" s="25" t="s">
        <v>3</v>
      </c>
      <c r="B9" s="316" t="s">
        <v>4</v>
      </c>
      <c r="C9" s="317"/>
      <c r="D9" s="183"/>
      <c r="E9" s="3"/>
      <c r="F9" s="3"/>
      <c r="G9" s="3"/>
    </row>
    <row r="10" spans="1:7" ht="81.75" customHeight="1" x14ac:dyDescent="0.3">
      <c r="A10" s="72" t="s">
        <v>5</v>
      </c>
      <c r="B10" s="320" t="s">
        <v>334</v>
      </c>
      <c r="C10" s="320"/>
      <c r="D10" s="183"/>
      <c r="E10" s="3"/>
      <c r="F10" s="3"/>
      <c r="G10" s="3"/>
    </row>
    <row r="11" spans="1:7" ht="32.25" customHeight="1" x14ac:dyDescent="0.3">
      <c r="A11" s="73" t="s">
        <v>6</v>
      </c>
      <c r="B11" s="318" t="s">
        <v>319</v>
      </c>
      <c r="C11" s="319"/>
      <c r="D11" s="183"/>
      <c r="E11" s="3"/>
      <c r="F11" s="3"/>
      <c r="G11" s="3"/>
    </row>
    <row r="12" spans="1:7" ht="37.200000000000003" customHeight="1" x14ac:dyDescent="0.3">
      <c r="A12" s="73" t="s">
        <v>7</v>
      </c>
      <c r="B12" s="319" t="s">
        <v>321</v>
      </c>
      <c r="C12" s="319"/>
      <c r="D12" s="183"/>
      <c r="E12" s="3"/>
      <c r="F12" s="3"/>
      <c r="G12" s="3"/>
    </row>
    <row r="13" spans="1:7" ht="37.200000000000003" customHeight="1" x14ac:dyDescent="0.3">
      <c r="A13" s="73" t="s">
        <v>8</v>
      </c>
      <c r="B13" s="319" t="s">
        <v>320</v>
      </c>
      <c r="C13" s="319"/>
      <c r="D13" s="183"/>
      <c r="E13" s="3"/>
      <c r="F13" s="3"/>
      <c r="G13" s="3"/>
    </row>
    <row r="14" spans="1:7" ht="8.25" customHeight="1" x14ac:dyDescent="0.3">
      <c r="A14" s="74"/>
      <c r="B14" s="75"/>
      <c r="C14" s="75"/>
      <c r="D14" s="183"/>
      <c r="E14" s="3"/>
      <c r="F14" s="3"/>
      <c r="G14" s="3"/>
    </row>
    <row r="15" spans="1:7" ht="50.25" customHeight="1" x14ac:dyDescent="0.3">
      <c r="A15" s="311" t="s">
        <v>9</v>
      </c>
      <c r="B15" s="311"/>
      <c r="C15" s="311"/>
      <c r="D15" s="183"/>
      <c r="E15" s="3"/>
      <c r="F15" s="3"/>
      <c r="G15" s="3"/>
    </row>
    <row r="16" spans="1:7" ht="9.75" customHeight="1" x14ac:dyDescent="0.3">
      <c r="A16" s="182"/>
      <c r="B16" s="182"/>
      <c r="C16" s="182"/>
      <c r="D16" s="183"/>
      <c r="E16" s="3"/>
      <c r="F16" s="3"/>
      <c r="G16" s="3"/>
    </row>
    <row r="17" spans="1:8" ht="18" customHeight="1" x14ac:dyDescent="0.3">
      <c r="A17" s="184"/>
      <c r="B17" s="184"/>
      <c r="C17" s="184"/>
      <c r="D17" s="184"/>
      <c r="E17" s="3"/>
      <c r="F17" s="3"/>
      <c r="G17" s="3"/>
    </row>
    <row r="18" spans="1:8" ht="32.25" customHeight="1" x14ac:dyDescent="0.3">
      <c r="A18" s="312" t="s">
        <v>10</v>
      </c>
      <c r="B18" s="312"/>
      <c r="C18" s="312"/>
      <c r="D18" s="312"/>
      <c r="E18" s="3"/>
      <c r="F18" s="3"/>
      <c r="G18" s="3"/>
    </row>
    <row r="19" spans="1:8" ht="72.75" customHeight="1" x14ac:dyDescent="0.3">
      <c r="A19" s="315" t="s">
        <v>11</v>
      </c>
      <c r="B19" s="315"/>
      <c r="C19" s="315"/>
      <c r="D19" s="184"/>
      <c r="E19" s="3"/>
      <c r="F19" s="3"/>
      <c r="G19" s="3"/>
    </row>
    <row r="20" spans="1:8" ht="20.25" customHeight="1" x14ac:dyDescent="0.3">
      <c r="A20" s="184"/>
      <c r="B20" s="184"/>
      <c r="C20" s="184"/>
      <c r="D20" s="184"/>
      <c r="E20" s="3"/>
      <c r="F20" s="3"/>
      <c r="G20" s="3"/>
    </row>
    <row r="21" spans="1:8" ht="55.2" customHeight="1" x14ac:dyDescent="0.3">
      <c r="A21" s="315" t="s">
        <v>12</v>
      </c>
      <c r="B21" s="315"/>
      <c r="C21" s="315"/>
      <c r="D21" s="184"/>
      <c r="E21" s="3"/>
      <c r="F21" s="3"/>
      <c r="G21" s="3"/>
    </row>
    <row r="22" spans="1:8" ht="18.75" customHeight="1" x14ac:dyDescent="0.3">
      <c r="A22" s="184"/>
      <c r="B22" s="184"/>
      <c r="C22" s="184"/>
      <c r="D22" s="184"/>
      <c r="E22" s="3"/>
      <c r="F22" s="3"/>
      <c r="G22" s="3"/>
    </row>
    <row r="23" spans="1:8" ht="20.25" customHeight="1" x14ac:dyDescent="0.3">
      <c r="A23" s="184"/>
      <c r="B23" s="184"/>
      <c r="C23" s="184"/>
      <c r="D23" s="184"/>
      <c r="E23" s="3"/>
      <c r="F23" s="3"/>
      <c r="G23" s="3"/>
    </row>
    <row r="24" spans="1:8" ht="32.25" customHeight="1" x14ac:dyDescent="0.3">
      <c r="A24" s="312" t="s">
        <v>13</v>
      </c>
      <c r="B24" s="312"/>
      <c r="C24" s="312"/>
      <c r="D24" s="312"/>
      <c r="E24" s="3"/>
      <c r="F24" s="3"/>
      <c r="G24" s="3"/>
    </row>
    <row r="25" spans="1:8" ht="83.25" customHeight="1" x14ac:dyDescent="0.3">
      <c r="A25" s="27" t="s">
        <v>322</v>
      </c>
      <c r="B25" s="28" t="s">
        <v>14</v>
      </c>
      <c r="C25" s="28" t="s">
        <v>15</v>
      </c>
      <c r="D25" s="27" t="s">
        <v>16</v>
      </c>
      <c r="E25" s="1"/>
      <c r="F25" s="3"/>
      <c r="G25" s="3"/>
      <c r="H25" s="3"/>
    </row>
    <row r="26" spans="1:8" ht="30" x14ac:dyDescent="0.3">
      <c r="A26" s="210" t="s">
        <v>138</v>
      </c>
      <c r="B26" s="211" t="s">
        <v>47</v>
      </c>
      <c r="C26" s="211" t="s">
        <v>25</v>
      </c>
      <c r="D26" s="212" t="s">
        <v>324</v>
      </c>
      <c r="E26" s="1"/>
      <c r="F26" s="3"/>
      <c r="G26" s="3"/>
      <c r="H26" s="3"/>
    </row>
    <row r="27" spans="1:8" ht="30" x14ac:dyDescent="0.3">
      <c r="A27" s="210" t="s">
        <v>290</v>
      </c>
      <c r="B27" s="211" t="s">
        <v>47</v>
      </c>
      <c r="C27" s="211" t="s">
        <v>25</v>
      </c>
      <c r="D27" s="212" t="s">
        <v>325</v>
      </c>
      <c r="E27" s="1"/>
      <c r="F27" s="3"/>
      <c r="G27" s="3"/>
      <c r="H27" s="3"/>
    </row>
    <row r="28" spans="1:8" x14ac:dyDescent="0.3">
      <c r="A28" s="210" t="s">
        <v>323</v>
      </c>
      <c r="B28" s="211" t="s">
        <v>19</v>
      </c>
      <c r="C28" s="211" t="s">
        <v>39</v>
      </c>
      <c r="D28" s="212" t="s">
        <v>326</v>
      </c>
      <c r="E28" s="1"/>
      <c r="F28" s="3"/>
      <c r="G28" s="3"/>
      <c r="H28" s="3"/>
    </row>
    <row r="29" spans="1:8" x14ac:dyDescent="0.3">
      <c r="A29" s="210" t="s">
        <v>161</v>
      </c>
      <c r="B29" s="211" t="s">
        <v>47</v>
      </c>
      <c r="C29" s="211" t="s">
        <v>25</v>
      </c>
      <c r="D29" s="212" t="s">
        <v>328</v>
      </c>
      <c r="E29" s="1"/>
      <c r="F29" s="3"/>
      <c r="G29" s="3"/>
      <c r="H29" s="3"/>
    </row>
    <row r="30" spans="1:8" ht="75" x14ac:dyDescent="0.3">
      <c r="A30" s="126" t="s">
        <v>17</v>
      </c>
      <c r="B30" s="127" t="s">
        <v>18</v>
      </c>
      <c r="C30" s="127" t="s">
        <v>19</v>
      </c>
      <c r="D30" s="213" t="s">
        <v>20</v>
      </c>
      <c r="E30" s="1"/>
      <c r="F30" s="2"/>
      <c r="G30" s="2"/>
      <c r="H30" s="2"/>
    </row>
    <row r="31" spans="1:8" ht="30" x14ac:dyDescent="0.3">
      <c r="A31" s="126" t="s">
        <v>21</v>
      </c>
      <c r="B31" s="127" t="s">
        <v>18</v>
      </c>
      <c r="C31" s="127" t="s">
        <v>19</v>
      </c>
      <c r="D31" s="213" t="s">
        <v>330</v>
      </c>
      <c r="E31" s="1"/>
      <c r="F31" s="2"/>
      <c r="G31" s="2"/>
      <c r="H31" s="2"/>
    </row>
    <row r="32" spans="1:8" ht="30" x14ac:dyDescent="0.3">
      <c r="A32" s="126" t="s">
        <v>22</v>
      </c>
      <c r="B32" s="127" t="s">
        <v>18</v>
      </c>
      <c r="C32" s="127" t="s">
        <v>19</v>
      </c>
      <c r="D32" s="128" t="s">
        <v>23</v>
      </c>
      <c r="E32" s="1"/>
      <c r="H32" s="4"/>
    </row>
    <row r="33" spans="1:8" ht="30" x14ac:dyDescent="0.3">
      <c r="A33" s="126" t="s">
        <v>24</v>
      </c>
      <c r="B33" s="127" t="s">
        <v>18</v>
      </c>
      <c r="C33" s="127" t="s">
        <v>25</v>
      </c>
      <c r="D33" s="128" t="s">
        <v>26</v>
      </c>
      <c r="E33" s="1"/>
      <c r="H33" s="5"/>
    </row>
    <row r="34" spans="1:8" ht="90" x14ac:dyDescent="0.3">
      <c r="A34" s="126" t="s">
        <v>27</v>
      </c>
      <c r="B34" s="127" t="s">
        <v>18</v>
      </c>
      <c r="C34" s="127" t="s">
        <v>25</v>
      </c>
      <c r="D34" s="128" t="s">
        <v>28</v>
      </c>
      <c r="E34" s="1"/>
      <c r="H34" s="5"/>
    </row>
    <row r="35" spans="1:8" x14ac:dyDescent="0.3">
      <c r="A35" s="126" t="s">
        <v>29</v>
      </c>
      <c r="B35" s="127" t="s">
        <v>18</v>
      </c>
      <c r="C35" s="127" t="s">
        <v>25</v>
      </c>
      <c r="D35" s="128" t="s">
        <v>30</v>
      </c>
      <c r="E35" s="1"/>
      <c r="H35" s="5"/>
    </row>
    <row r="36" spans="1:8" ht="60" x14ac:dyDescent="0.3">
      <c r="A36" s="126" t="s">
        <v>31</v>
      </c>
      <c r="B36" s="127" t="s">
        <v>18</v>
      </c>
      <c r="C36" s="127" t="s">
        <v>19</v>
      </c>
      <c r="D36" s="128" t="s">
        <v>32</v>
      </c>
      <c r="E36" s="1"/>
      <c r="H36" s="5"/>
    </row>
    <row r="37" spans="1:8" ht="90" x14ac:dyDescent="0.3">
      <c r="A37" s="126" t="s">
        <v>33</v>
      </c>
      <c r="B37" s="127" t="s">
        <v>34</v>
      </c>
      <c r="C37" s="127" t="s">
        <v>25</v>
      </c>
      <c r="D37" s="128" t="s">
        <v>35</v>
      </c>
      <c r="E37" s="1"/>
      <c r="H37" s="5"/>
    </row>
    <row r="38" spans="1:8" ht="105.6" x14ac:dyDescent="0.3">
      <c r="A38" s="126" t="s">
        <v>36</v>
      </c>
      <c r="B38" s="127" t="s">
        <v>34</v>
      </c>
      <c r="C38" s="127" t="s">
        <v>19</v>
      </c>
      <c r="D38" s="128" t="s">
        <v>37</v>
      </c>
      <c r="E38" s="1"/>
      <c r="H38" s="5"/>
    </row>
    <row r="39" spans="1:8" ht="30" x14ac:dyDescent="0.3">
      <c r="A39" s="126" t="s">
        <v>38</v>
      </c>
      <c r="B39" s="127" t="s">
        <v>19</v>
      </c>
      <c r="C39" s="127" t="s">
        <v>39</v>
      </c>
      <c r="D39" s="128" t="s">
        <v>40</v>
      </c>
    </row>
    <row r="40" spans="1:8" ht="30" x14ac:dyDescent="0.3">
      <c r="A40" s="214" t="s">
        <v>312</v>
      </c>
      <c r="B40" s="127" t="s">
        <v>19</v>
      </c>
      <c r="C40" s="127" t="s">
        <v>39</v>
      </c>
      <c r="D40" s="128" t="s">
        <v>313</v>
      </c>
    </row>
    <row r="41" spans="1:8" ht="30" x14ac:dyDescent="0.3">
      <c r="A41" s="126" t="s">
        <v>41</v>
      </c>
      <c r="B41" s="129" t="s">
        <v>42</v>
      </c>
      <c r="C41" s="129" t="s">
        <v>19</v>
      </c>
      <c r="D41" s="128" t="s">
        <v>314</v>
      </c>
    </row>
    <row r="42" spans="1:8" ht="65.7" customHeight="1" x14ac:dyDescent="0.3">
      <c r="A42" s="126" t="s">
        <v>43</v>
      </c>
      <c r="B42" s="129" t="s">
        <v>42</v>
      </c>
      <c r="C42" s="129" t="s">
        <v>25</v>
      </c>
      <c r="D42" s="215" t="s">
        <v>315</v>
      </c>
    </row>
    <row r="43" spans="1:8" ht="22.2" customHeight="1" x14ac:dyDescent="0.3">
      <c r="A43" s="126" t="s">
        <v>44</v>
      </c>
      <c r="B43" s="129" t="s">
        <v>19</v>
      </c>
      <c r="C43" s="129" t="s">
        <v>39</v>
      </c>
      <c r="D43" s="128" t="s">
        <v>45</v>
      </c>
    </row>
    <row r="44" spans="1:8" ht="75" x14ac:dyDescent="0.3">
      <c r="A44" s="126" t="s">
        <v>46</v>
      </c>
      <c r="B44" s="129" t="s">
        <v>19</v>
      </c>
      <c r="C44" s="129" t="s">
        <v>39</v>
      </c>
      <c r="D44" s="128" t="s">
        <v>345</v>
      </c>
    </row>
    <row r="45" spans="1:8" ht="45" x14ac:dyDescent="0.3">
      <c r="A45" s="126" t="s">
        <v>48</v>
      </c>
      <c r="B45" s="129" t="s">
        <v>47</v>
      </c>
      <c r="C45" s="129" t="s">
        <v>25</v>
      </c>
      <c r="D45" s="215" t="s">
        <v>49</v>
      </c>
    </row>
    <row r="46" spans="1:8" ht="45" x14ac:dyDescent="0.3">
      <c r="A46" s="126" t="s">
        <v>50</v>
      </c>
      <c r="B46" s="129" t="s">
        <v>47</v>
      </c>
      <c r="C46" s="129" t="s">
        <v>25</v>
      </c>
      <c r="D46" s="128" t="s">
        <v>51</v>
      </c>
    </row>
    <row r="47" spans="1:8" ht="45" x14ac:dyDescent="0.3">
      <c r="A47" s="126" t="s">
        <v>52</v>
      </c>
      <c r="B47" s="129" t="s">
        <v>47</v>
      </c>
      <c r="C47" s="129" t="s">
        <v>19</v>
      </c>
      <c r="D47" s="128" t="s">
        <v>53</v>
      </c>
    </row>
    <row r="48" spans="1:8" x14ac:dyDescent="0.3">
      <c r="A48" s="126" t="s">
        <v>54</v>
      </c>
      <c r="B48" s="129" t="s">
        <v>47</v>
      </c>
      <c r="C48" s="129" t="s">
        <v>25</v>
      </c>
      <c r="D48" s="128" t="s">
        <v>55</v>
      </c>
    </row>
    <row r="49" spans="1:6" ht="20.25" customHeight="1" x14ac:dyDescent="0.3"/>
    <row r="50" spans="1:6" ht="31.2" customHeight="1" x14ac:dyDescent="0.3">
      <c r="A50" s="315" t="s">
        <v>56</v>
      </c>
      <c r="B50" s="315"/>
      <c r="C50" s="315"/>
      <c r="D50" s="315"/>
    </row>
    <row r="51" spans="1:6" ht="17.25" customHeight="1" x14ac:dyDescent="0.3">
      <c r="A51" s="62"/>
      <c r="B51" s="62"/>
      <c r="C51" s="62"/>
      <c r="D51" s="62"/>
    </row>
    <row r="52" spans="1:6" ht="32.25" customHeight="1" x14ac:dyDescent="0.3">
      <c r="A52" s="323" t="s">
        <v>57</v>
      </c>
      <c r="B52" s="323"/>
      <c r="C52" s="323"/>
      <c r="D52" s="323"/>
    </row>
    <row r="53" spans="1:6" ht="17.25" customHeight="1" x14ac:dyDescent="0.3">
      <c r="F53" s="15"/>
    </row>
    <row r="54" spans="1:6" ht="17.25" customHeight="1" x14ac:dyDescent="0.3">
      <c r="F54" s="15"/>
    </row>
    <row r="55" spans="1:6" ht="20.25" customHeight="1" thickBot="1" x14ac:dyDescent="0.35">
      <c r="A55" s="312" t="s">
        <v>58</v>
      </c>
      <c r="B55" s="312"/>
      <c r="C55" s="312"/>
    </row>
    <row r="56" spans="1:6" ht="34.200000000000003" customHeight="1" x14ac:dyDescent="0.3">
      <c r="A56" s="24" t="s">
        <v>59</v>
      </c>
      <c r="B56" s="330" t="s">
        <v>60</v>
      </c>
      <c r="C56" s="331"/>
    </row>
    <row r="57" spans="1:6" ht="40.200000000000003" customHeight="1" x14ac:dyDescent="0.3">
      <c r="A57" s="81" t="s">
        <v>61</v>
      </c>
      <c r="B57" s="332" t="s">
        <v>62</v>
      </c>
      <c r="C57" s="333"/>
    </row>
    <row r="58" spans="1:6" ht="35.25" customHeight="1" x14ac:dyDescent="0.3">
      <c r="A58" s="81" t="s">
        <v>63</v>
      </c>
      <c r="B58" s="332" t="s">
        <v>64</v>
      </c>
      <c r="C58" s="333"/>
    </row>
    <row r="59" spans="1:6" ht="20.25" customHeight="1" x14ac:dyDescent="0.3">
      <c r="A59" s="81" t="s">
        <v>65</v>
      </c>
      <c r="B59" s="332" t="s">
        <v>66</v>
      </c>
      <c r="C59" s="333"/>
    </row>
    <row r="60" spans="1:6" ht="27.75" customHeight="1" x14ac:dyDescent="0.3">
      <c r="A60" s="81" t="s">
        <v>67</v>
      </c>
      <c r="B60" s="332" t="s">
        <v>68</v>
      </c>
      <c r="C60" s="333"/>
    </row>
    <row r="61" spans="1:6" ht="32.25" customHeight="1" thickBot="1" x14ac:dyDescent="0.35">
      <c r="A61" s="82" t="s">
        <v>69</v>
      </c>
      <c r="B61" s="334" t="s">
        <v>70</v>
      </c>
      <c r="C61" s="335"/>
    </row>
    <row r="62" spans="1:6" ht="15.75" customHeight="1" x14ac:dyDescent="0.3">
      <c r="A62" s="5"/>
      <c r="B62" s="5"/>
      <c r="C62" s="5"/>
    </row>
    <row r="63" spans="1:6" ht="15.75" customHeight="1" x14ac:dyDescent="0.3"/>
    <row r="64" spans="1:6" ht="24" customHeight="1" x14ac:dyDescent="0.3">
      <c r="A64" s="312" t="s">
        <v>71</v>
      </c>
      <c r="B64" s="312"/>
      <c r="C64" s="312"/>
    </row>
    <row r="65" spans="1:3" ht="86.25" customHeight="1" x14ac:dyDescent="0.3">
      <c r="A65" s="25" t="s">
        <v>72</v>
      </c>
      <c r="B65" s="321" t="s">
        <v>60</v>
      </c>
      <c r="C65" s="322"/>
    </row>
    <row r="66" spans="1:3" ht="76.5" customHeight="1" x14ac:dyDescent="0.3">
      <c r="A66" s="83" t="s">
        <v>73</v>
      </c>
      <c r="B66" s="326" t="s">
        <v>74</v>
      </c>
      <c r="C66" s="327"/>
    </row>
    <row r="67" spans="1:3" ht="66" customHeight="1" x14ac:dyDescent="0.3">
      <c r="A67" s="83" t="s">
        <v>75</v>
      </c>
      <c r="B67" s="326" t="s">
        <v>76</v>
      </c>
      <c r="C67" s="327"/>
    </row>
    <row r="68" spans="1:3" ht="70.5" customHeight="1" x14ac:dyDescent="0.3">
      <c r="A68" s="83" t="s">
        <v>77</v>
      </c>
      <c r="B68" s="326" t="s">
        <v>78</v>
      </c>
      <c r="C68" s="327"/>
    </row>
    <row r="69" spans="1:3" ht="78" customHeight="1" x14ac:dyDescent="0.3">
      <c r="A69" s="83" t="s">
        <v>79</v>
      </c>
      <c r="B69" s="326" t="s">
        <v>80</v>
      </c>
      <c r="C69" s="327"/>
    </row>
    <row r="70" spans="1:3" ht="78" customHeight="1" x14ac:dyDescent="0.3">
      <c r="A70" s="216" t="s">
        <v>154</v>
      </c>
      <c r="B70" s="324" t="s">
        <v>337</v>
      </c>
      <c r="C70" s="325"/>
    </row>
    <row r="71" spans="1:3" ht="50.25" customHeight="1" thickBot="1" x14ac:dyDescent="0.35">
      <c r="A71" s="84" t="s">
        <v>81</v>
      </c>
      <c r="B71" s="328" t="s">
        <v>82</v>
      </c>
      <c r="C71" s="329"/>
    </row>
    <row r="72" spans="1:3" ht="15.75" customHeight="1" x14ac:dyDescent="0.3">
      <c r="C72" s="15"/>
    </row>
    <row r="73" spans="1:3" ht="15.75" customHeight="1" x14ac:dyDescent="0.3"/>
    <row r="74" spans="1:3" ht="15.75" customHeight="1" x14ac:dyDescent="0.3"/>
    <row r="75" spans="1:3" ht="15.75" customHeight="1" x14ac:dyDescent="0.3"/>
    <row r="76" spans="1:3" ht="15.75" customHeight="1" x14ac:dyDescent="0.3"/>
    <row r="77" spans="1:3" ht="15.75" customHeight="1" x14ac:dyDescent="0.3"/>
    <row r="78" spans="1:3" ht="15.75" customHeight="1" x14ac:dyDescent="0.3"/>
    <row r="79" spans="1:3" ht="15.75" customHeight="1" x14ac:dyDescent="0.3"/>
    <row r="80" spans="1:3"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sheetData>
  <mergeCells count="32">
    <mergeCell ref="B70:C70"/>
    <mergeCell ref="A1:D1"/>
    <mergeCell ref="A50:D50"/>
    <mergeCell ref="B69:C69"/>
    <mergeCell ref="B71:C71"/>
    <mergeCell ref="B56:C56"/>
    <mergeCell ref="B57:C57"/>
    <mergeCell ref="B58:C58"/>
    <mergeCell ref="B59:C59"/>
    <mergeCell ref="B60:C60"/>
    <mergeCell ref="B61:C61"/>
    <mergeCell ref="A64:C64"/>
    <mergeCell ref="B66:C66"/>
    <mergeCell ref="B67:C67"/>
    <mergeCell ref="B68:C68"/>
    <mergeCell ref="A2:C2"/>
    <mergeCell ref="A24:D24"/>
    <mergeCell ref="A55:C55"/>
    <mergeCell ref="B65:C65"/>
    <mergeCell ref="A18:D18"/>
    <mergeCell ref="A52:D52"/>
    <mergeCell ref="A19:C19"/>
    <mergeCell ref="A15:C15"/>
    <mergeCell ref="A8:D8"/>
    <mergeCell ref="A6:C6"/>
    <mergeCell ref="A4:C4"/>
    <mergeCell ref="A21:C21"/>
    <mergeCell ref="B9:C9"/>
    <mergeCell ref="B11:C11"/>
    <mergeCell ref="B12:C12"/>
    <mergeCell ref="B13:C13"/>
    <mergeCell ref="B10:C1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AF79A-695C-4A54-A966-09D59719D922}">
  <dimension ref="A1:S53"/>
  <sheetViews>
    <sheetView tabSelected="1" zoomScale="80" zoomScaleNormal="80" workbookViewId="0">
      <selection activeCell="F50" sqref="F50"/>
    </sheetView>
  </sheetViews>
  <sheetFormatPr defaultColWidth="8.69921875" defaultRowHeight="47.7" customHeight="1" x14ac:dyDescent="0.3"/>
  <cols>
    <col min="1" max="1" width="28" style="275" customWidth="1"/>
    <col min="2" max="2" width="37.3984375" style="275" bestFit="1" customWidth="1"/>
    <col min="3" max="3" width="45.8984375" style="15" customWidth="1"/>
    <col min="4" max="4" width="16.19921875" customWidth="1"/>
    <col min="5" max="5" width="11.8984375" customWidth="1"/>
    <col min="6" max="6" width="10.69921875" customWidth="1"/>
    <col min="7" max="7" width="34.19921875" style="15" customWidth="1"/>
    <col min="8" max="8" width="7.8984375" bestFit="1" customWidth="1"/>
    <col min="9" max="9" width="22.19921875" customWidth="1"/>
    <col min="10" max="10" width="11.69921875" customWidth="1"/>
    <col min="11" max="11" width="10.69921875" customWidth="1"/>
    <col min="12" max="12" width="8.8984375" customWidth="1"/>
    <col min="13" max="13" width="10" customWidth="1"/>
    <col min="14" max="14" width="9.8984375" customWidth="1"/>
    <col min="15" max="15" width="12.8984375" customWidth="1"/>
    <col min="16" max="16" width="11.69921875" customWidth="1"/>
    <col min="17" max="18" width="13" customWidth="1"/>
    <col min="19" max="19" width="11.69921875" customWidth="1"/>
  </cols>
  <sheetData>
    <row r="1" spans="1:19" ht="47.7" customHeight="1" x14ac:dyDescent="0.3">
      <c r="A1" s="337" t="s">
        <v>300</v>
      </c>
      <c r="B1" s="337"/>
      <c r="C1" s="230">
        <v>0</v>
      </c>
      <c r="D1" s="231"/>
      <c r="E1" s="231"/>
      <c r="F1" s="231"/>
      <c r="G1" s="232"/>
      <c r="H1" s="231"/>
      <c r="I1" s="231"/>
      <c r="J1" s="231"/>
      <c r="K1" s="231"/>
      <c r="L1" s="231"/>
      <c r="M1" s="231"/>
      <c r="N1" s="231"/>
      <c r="O1" s="231"/>
      <c r="P1" s="231"/>
      <c r="Q1" s="231"/>
      <c r="R1" s="231"/>
      <c r="S1" s="233"/>
    </row>
    <row r="2" spans="1:19" ht="47.7" customHeight="1" x14ac:dyDescent="0.3">
      <c r="A2" s="234"/>
      <c r="B2" s="235" t="s">
        <v>289</v>
      </c>
      <c r="C2" s="230"/>
      <c r="D2" s="231"/>
      <c r="E2" s="231"/>
      <c r="F2" s="231"/>
      <c r="G2" s="232"/>
      <c r="H2" s="231"/>
      <c r="I2" s="231"/>
      <c r="J2" s="231"/>
      <c r="K2" s="231"/>
      <c r="L2" s="231"/>
      <c r="M2" s="231"/>
      <c r="N2" s="231"/>
      <c r="O2" s="231"/>
      <c r="P2" s="231"/>
      <c r="Q2" s="231"/>
      <c r="R2" s="231"/>
      <c r="S2" s="233"/>
    </row>
    <row r="3" spans="1:19" ht="47.7" customHeight="1" x14ac:dyDescent="0.55000000000000004">
      <c r="A3" s="234"/>
      <c r="B3" s="235" t="s">
        <v>316</v>
      </c>
      <c r="C3" s="236"/>
      <c r="D3" s="231"/>
      <c r="E3" s="231"/>
      <c r="F3" s="237"/>
      <c r="G3" s="232"/>
      <c r="H3" s="231"/>
      <c r="I3" s="231"/>
      <c r="J3" s="231"/>
      <c r="K3" s="231"/>
      <c r="L3" s="231"/>
      <c r="M3" s="231"/>
      <c r="N3" s="231"/>
      <c r="O3" s="231"/>
      <c r="P3" s="231"/>
      <c r="Q3" s="231"/>
      <c r="R3" s="231"/>
      <c r="S3" s="233"/>
    </row>
    <row r="4" spans="1:19" ht="47.7" customHeight="1" x14ac:dyDescent="0.55000000000000004">
      <c r="A4" s="234"/>
      <c r="B4" s="235" t="s">
        <v>291</v>
      </c>
      <c r="C4" s="230" t="s">
        <v>329</v>
      </c>
      <c r="D4" s="231"/>
      <c r="E4" s="231"/>
      <c r="F4" s="238"/>
      <c r="G4" s="232"/>
      <c r="H4" s="231"/>
      <c r="I4" s="231"/>
      <c r="J4" s="231"/>
      <c r="K4" s="231"/>
      <c r="L4" s="231"/>
      <c r="M4" s="231"/>
      <c r="N4" s="231"/>
      <c r="O4" s="231"/>
      <c r="P4" s="231"/>
      <c r="Q4" s="231"/>
      <c r="R4" s="231"/>
      <c r="S4" s="233"/>
    </row>
    <row r="5" spans="1:19" ht="47.7" customHeight="1" x14ac:dyDescent="0.55000000000000004">
      <c r="A5" s="239"/>
      <c r="B5" s="239"/>
      <c r="C5" s="240"/>
      <c r="D5" s="238"/>
      <c r="E5" s="231"/>
      <c r="F5" s="238"/>
      <c r="G5" s="232"/>
      <c r="H5" s="231"/>
      <c r="I5" s="231"/>
      <c r="J5" s="231"/>
      <c r="K5" s="231"/>
      <c r="L5" s="231"/>
      <c r="M5" s="231"/>
      <c r="N5" s="231"/>
      <c r="O5" s="231"/>
      <c r="P5" s="231"/>
      <c r="Q5" s="231"/>
      <c r="R5" s="231"/>
      <c r="S5" s="233"/>
    </row>
    <row r="6" spans="1:19" ht="47.7" customHeight="1" x14ac:dyDescent="0.55000000000000004">
      <c r="A6" s="239"/>
      <c r="B6" s="239"/>
      <c r="C6" s="240"/>
      <c r="D6" s="238"/>
      <c r="E6" s="231"/>
      <c r="F6" s="238"/>
      <c r="G6" s="232"/>
      <c r="H6" s="231"/>
      <c r="I6" s="231"/>
      <c r="J6" s="231"/>
      <c r="K6" s="231"/>
      <c r="L6" s="231"/>
      <c r="M6" s="231"/>
      <c r="N6" s="231"/>
      <c r="O6" s="231"/>
      <c r="P6" s="231"/>
      <c r="Q6" s="231"/>
      <c r="R6" s="231"/>
      <c r="S6" s="233"/>
    </row>
    <row r="7" spans="1:19" ht="47.7" customHeight="1" x14ac:dyDescent="0.3">
      <c r="A7" s="241"/>
      <c r="B7" s="242"/>
      <c r="C7" s="243" t="s">
        <v>162</v>
      </c>
      <c r="D7" s="244"/>
      <c r="E7" s="244"/>
      <c r="F7" s="245"/>
      <c r="G7" s="246"/>
      <c r="H7" s="247"/>
      <c r="I7" s="247"/>
      <c r="J7" s="247"/>
      <c r="K7" s="247"/>
      <c r="L7" s="247"/>
      <c r="M7" s="247"/>
      <c r="N7" s="247"/>
      <c r="O7" s="248"/>
      <c r="P7" s="248"/>
      <c r="Q7" s="249" t="s">
        <v>163</v>
      </c>
      <c r="R7" s="249"/>
      <c r="S7" s="249"/>
    </row>
    <row r="8" spans="1:19" ht="47.7" customHeight="1" x14ac:dyDescent="0.3">
      <c r="A8" s="250" t="s">
        <v>164</v>
      </c>
      <c r="B8" s="251" t="s">
        <v>21</v>
      </c>
      <c r="C8" s="252" t="s">
        <v>22</v>
      </c>
      <c r="D8" s="253" t="s">
        <v>24</v>
      </c>
      <c r="E8" s="254" t="s">
        <v>27</v>
      </c>
      <c r="F8" s="254" t="s">
        <v>165</v>
      </c>
      <c r="G8" s="255" t="s">
        <v>31</v>
      </c>
      <c r="H8" s="256" t="s">
        <v>166</v>
      </c>
      <c r="I8" s="256" t="s">
        <v>167</v>
      </c>
      <c r="J8" s="257" t="s">
        <v>380</v>
      </c>
      <c r="K8" s="257" t="s">
        <v>381</v>
      </c>
      <c r="L8" s="257" t="s">
        <v>41</v>
      </c>
      <c r="M8" s="257" t="s">
        <v>43</v>
      </c>
      <c r="N8" s="257" t="s">
        <v>382</v>
      </c>
      <c r="O8" s="258" t="s">
        <v>383</v>
      </c>
      <c r="P8" s="258" t="s">
        <v>48</v>
      </c>
      <c r="Q8" s="258" t="s">
        <v>50</v>
      </c>
      <c r="R8" s="259" t="s">
        <v>168</v>
      </c>
      <c r="S8" s="260" t="s">
        <v>54</v>
      </c>
    </row>
    <row r="9" spans="1:19" ht="47.7" customHeight="1" x14ac:dyDescent="0.3">
      <c r="A9" s="338" t="s">
        <v>384</v>
      </c>
      <c r="B9" s="338"/>
      <c r="C9" s="338"/>
      <c r="D9" s="338"/>
      <c r="E9" s="338"/>
      <c r="F9" s="338"/>
      <c r="G9" s="338"/>
      <c r="H9" s="338"/>
      <c r="I9" s="338"/>
      <c r="J9" s="338"/>
      <c r="K9" s="338"/>
      <c r="L9" s="338"/>
      <c r="M9" s="338"/>
      <c r="N9" s="338"/>
      <c r="O9" s="338"/>
      <c r="P9" s="338"/>
      <c r="Q9" s="338"/>
      <c r="R9" s="338"/>
      <c r="S9" s="338"/>
    </row>
    <row r="10" spans="1:19" ht="47.7" customHeight="1" x14ac:dyDescent="0.3">
      <c r="A10" s="261" t="s">
        <v>465</v>
      </c>
      <c r="B10" s="261" t="s">
        <v>346</v>
      </c>
      <c r="C10" s="262" t="s">
        <v>371</v>
      </c>
      <c r="D10" s="261" t="s">
        <v>149</v>
      </c>
      <c r="E10" s="263">
        <v>4</v>
      </c>
      <c r="F10" s="264" t="s">
        <v>47</v>
      </c>
      <c r="G10" s="262" t="s">
        <v>349</v>
      </c>
      <c r="H10" s="263"/>
      <c r="I10" s="265"/>
      <c r="J10" s="266">
        <f t="shared" ref="J10:J53" si="0">E10*H10</f>
        <v>0</v>
      </c>
      <c r="K10" s="267" t="str">
        <f t="shared" ref="K10:K53" si="1">IF(J10&gt;($C$2-1),"Y","N")</f>
        <v>Y</v>
      </c>
      <c r="L10" s="268"/>
      <c r="M10" s="263"/>
      <c r="N10" s="266">
        <f t="shared" ref="N10:N18" si="2">IF(COUNTIF(M10,"N/A"),"N/A",IF(COUNTIF(H10, "N/A"),"N/A",E10*M10))</f>
        <v>0</v>
      </c>
      <c r="O10" s="266" t="str">
        <f t="shared" ref="O10:O18" si="3">IF(K10="N","N",(IF(F10="Y", "Y",(IF(J10&gt;($C$1-1),"Y","N")))))</f>
        <v>Y</v>
      </c>
      <c r="P10" s="261"/>
      <c r="Q10" s="261"/>
      <c r="R10" s="261"/>
      <c r="S10" s="269"/>
    </row>
    <row r="11" spans="1:19" ht="47.7" customHeight="1" x14ac:dyDescent="0.3">
      <c r="A11" s="261" t="s">
        <v>466</v>
      </c>
      <c r="B11" s="261" t="s">
        <v>346</v>
      </c>
      <c r="C11" s="262" t="s">
        <v>371</v>
      </c>
      <c r="D11" s="261" t="s">
        <v>149</v>
      </c>
      <c r="E11" s="263">
        <v>4</v>
      </c>
      <c r="F11" s="264" t="s">
        <v>47</v>
      </c>
      <c r="G11" s="262" t="s">
        <v>348</v>
      </c>
      <c r="H11" s="263"/>
      <c r="I11" s="265"/>
      <c r="J11" s="266">
        <f t="shared" si="0"/>
        <v>0</v>
      </c>
      <c r="K11" s="267" t="str">
        <f t="shared" si="1"/>
        <v>Y</v>
      </c>
      <c r="L11" s="268"/>
      <c r="M11" s="263"/>
      <c r="N11" s="266">
        <f t="shared" si="2"/>
        <v>0</v>
      </c>
      <c r="O11" s="266" t="str">
        <f t="shared" si="3"/>
        <v>Y</v>
      </c>
      <c r="P11" s="261"/>
      <c r="Q11" s="261"/>
      <c r="R11" s="261"/>
      <c r="S11" s="269"/>
    </row>
    <row r="12" spans="1:19" ht="79.8" customHeight="1" x14ac:dyDescent="0.3">
      <c r="A12" s="261" t="s">
        <v>467</v>
      </c>
      <c r="B12" s="261" t="s">
        <v>346</v>
      </c>
      <c r="C12" s="262" t="s">
        <v>371</v>
      </c>
      <c r="D12" s="261" t="s">
        <v>149</v>
      </c>
      <c r="E12" s="263">
        <v>4</v>
      </c>
      <c r="F12" s="264" t="s">
        <v>47</v>
      </c>
      <c r="G12" s="262" t="s">
        <v>509</v>
      </c>
      <c r="H12" s="263"/>
      <c r="I12" s="265"/>
      <c r="J12" s="266">
        <f t="shared" si="0"/>
        <v>0</v>
      </c>
      <c r="K12" s="267" t="str">
        <f t="shared" si="1"/>
        <v>Y</v>
      </c>
      <c r="L12" s="268"/>
      <c r="M12" s="263"/>
      <c r="N12" s="266">
        <f t="shared" si="2"/>
        <v>0</v>
      </c>
      <c r="O12" s="266" t="str">
        <f t="shared" si="3"/>
        <v>Y</v>
      </c>
      <c r="P12" s="261"/>
      <c r="Q12" s="261"/>
      <c r="R12" s="261"/>
      <c r="S12" s="269"/>
    </row>
    <row r="13" spans="1:19" ht="47.7" customHeight="1" x14ac:dyDescent="0.3">
      <c r="A13" s="261" t="s">
        <v>468</v>
      </c>
      <c r="B13" s="262" t="s">
        <v>386</v>
      </c>
      <c r="C13" s="262" t="s">
        <v>430</v>
      </c>
      <c r="D13" s="261" t="s">
        <v>149</v>
      </c>
      <c r="E13" s="263">
        <v>5</v>
      </c>
      <c r="F13" s="264" t="s">
        <v>47</v>
      </c>
      <c r="G13" s="262" t="s">
        <v>434</v>
      </c>
      <c r="H13" s="263"/>
      <c r="I13" s="274" t="s">
        <v>446</v>
      </c>
      <c r="J13" s="266">
        <f t="shared" si="0"/>
        <v>0</v>
      </c>
      <c r="K13" s="267" t="str">
        <f t="shared" si="1"/>
        <v>Y</v>
      </c>
      <c r="L13" s="274"/>
      <c r="M13" s="263"/>
      <c r="N13" s="266">
        <f t="shared" si="2"/>
        <v>0</v>
      </c>
      <c r="O13" s="266" t="str">
        <f t="shared" si="3"/>
        <v>Y</v>
      </c>
      <c r="P13" s="274"/>
      <c r="Q13" s="274"/>
      <c r="R13" s="274"/>
      <c r="S13" s="274"/>
    </row>
    <row r="14" spans="1:19" ht="47.7" customHeight="1" x14ac:dyDescent="0.3">
      <c r="A14" s="261" t="s">
        <v>469</v>
      </c>
      <c r="B14" s="262" t="s">
        <v>386</v>
      </c>
      <c r="C14" s="262" t="s">
        <v>431</v>
      </c>
      <c r="D14" s="261" t="s">
        <v>149</v>
      </c>
      <c r="E14" s="263">
        <v>5</v>
      </c>
      <c r="F14" s="264" t="s">
        <v>47</v>
      </c>
      <c r="G14" s="262" t="s">
        <v>385</v>
      </c>
      <c r="H14" s="263"/>
      <c r="I14" s="274" t="s">
        <v>446</v>
      </c>
      <c r="J14" s="266">
        <f t="shared" si="0"/>
        <v>0</v>
      </c>
      <c r="K14" s="267" t="str">
        <f t="shared" si="1"/>
        <v>Y</v>
      </c>
      <c r="L14" s="274"/>
      <c r="M14" s="263"/>
      <c r="N14" s="266">
        <f t="shared" si="2"/>
        <v>0</v>
      </c>
      <c r="O14" s="266" t="str">
        <f t="shared" si="3"/>
        <v>Y</v>
      </c>
      <c r="P14" s="274"/>
      <c r="Q14" s="274"/>
      <c r="R14" s="274"/>
      <c r="S14" s="274"/>
    </row>
    <row r="15" spans="1:19" ht="47.7" customHeight="1" x14ac:dyDescent="0.3">
      <c r="A15" s="261" t="s">
        <v>470</v>
      </c>
      <c r="B15" s="262" t="s">
        <v>387</v>
      </c>
      <c r="C15" s="262" t="s">
        <v>432</v>
      </c>
      <c r="D15" s="261" t="s">
        <v>149</v>
      </c>
      <c r="E15" s="263">
        <v>5</v>
      </c>
      <c r="F15" s="264" t="s">
        <v>47</v>
      </c>
      <c r="G15" s="262" t="s">
        <v>429</v>
      </c>
      <c r="H15" s="263"/>
      <c r="I15" s="274" t="s">
        <v>446</v>
      </c>
      <c r="J15" s="266">
        <f t="shared" si="0"/>
        <v>0</v>
      </c>
      <c r="K15" s="267" t="str">
        <f t="shared" si="1"/>
        <v>Y</v>
      </c>
      <c r="L15" s="274"/>
      <c r="M15" s="263"/>
      <c r="N15" s="266">
        <f t="shared" si="2"/>
        <v>0</v>
      </c>
      <c r="O15" s="266" t="str">
        <f t="shared" si="3"/>
        <v>Y</v>
      </c>
      <c r="P15" s="274"/>
      <c r="Q15" s="274"/>
      <c r="R15" s="274"/>
      <c r="S15" s="274"/>
    </row>
    <row r="16" spans="1:19" ht="47.7" customHeight="1" x14ac:dyDescent="0.3">
      <c r="A16" s="261" t="s">
        <v>471</v>
      </c>
      <c r="B16" s="262" t="s">
        <v>387</v>
      </c>
      <c r="C16" s="262" t="s">
        <v>433</v>
      </c>
      <c r="D16" s="261" t="s">
        <v>149</v>
      </c>
      <c r="E16" s="263">
        <v>5</v>
      </c>
      <c r="F16" s="264" t="s">
        <v>47</v>
      </c>
      <c r="G16" s="262" t="s">
        <v>429</v>
      </c>
      <c r="H16" s="263"/>
      <c r="I16" s="274" t="s">
        <v>446</v>
      </c>
      <c r="J16" s="266">
        <f t="shared" si="0"/>
        <v>0</v>
      </c>
      <c r="K16" s="267" t="str">
        <f t="shared" si="1"/>
        <v>Y</v>
      </c>
      <c r="L16" s="274"/>
      <c r="M16" s="263"/>
      <c r="N16" s="266">
        <f t="shared" si="2"/>
        <v>0</v>
      </c>
      <c r="O16" s="266" t="str">
        <f t="shared" si="3"/>
        <v>Y</v>
      </c>
      <c r="P16" s="274"/>
      <c r="Q16" s="274"/>
      <c r="R16" s="274"/>
      <c r="S16" s="274"/>
    </row>
    <row r="17" spans="1:19" ht="47.7" customHeight="1" x14ac:dyDescent="0.3">
      <c r="A17" s="261" t="s">
        <v>472</v>
      </c>
      <c r="B17" s="262" t="s">
        <v>387</v>
      </c>
      <c r="C17" s="262" t="s">
        <v>388</v>
      </c>
      <c r="D17" s="261" t="s">
        <v>149</v>
      </c>
      <c r="E17" s="263">
        <v>3</v>
      </c>
      <c r="F17" s="264" t="s">
        <v>47</v>
      </c>
      <c r="G17" s="262" t="s">
        <v>389</v>
      </c>
      <c r="H17" s="263"/>
      <c r="I17" s="274" t="s">
        <v>446</v>
      </c>
      <c r="J17" s="266">
        <f t="shared" si="0"/>
        <v>0</v>
      </c>
      <c r="K17" s="267" t="str">
        <f t="shared" si="1"/>
        <v>Y</v>
      </c>
      <c r="L17" s="274"/>
      <c r="M17" s="263"/>
      <c r="N17" s="266">
        <f t="shared" si="2"/>
        <v>0</v>
      </c>
      <c r="O17" s="266" t="str">
        <f t="shared" si="3"/>
        <v>Y</v>
      </c>
      <c r="P17" s="274"/>
      <c r="Q17" s="274"/>
      <c r="R17" s="274"/>
      <c r="S17" s="274"/>
    </row>
    <row r="18" spans="1:19" ht="47.7" customHeight="1" x14ac:dyDescent="0.3">
      <c r="A18" s="261" t="s">
        <v>473</v>
      </c>
      <c r="B18" s="262" t="s">
        <v>390</v>
      </c>
      <c r="C18" s="262" t="s">
        <v>391</v>
      </c>
      <c r="D18" s="261" t="s">
        <v>159</v>
      </c>
      <c r="E18" s="263">
        <v>4</v>
      </c>
      <c r="F18" s="264" t="s">
        <v>47</v>
      </c>
      <c r="G18" s="262" t="s">
        <v>392</v>
      </c>
      <c r="H18" s="263"/>
      <c r="I18" s="274" t="s">
        <v>446</v>
      </c>
      <c r="J18" s="266">
        <f t="shared" si="0"/>
        <v>0</v>
      </c>
      <c r="K18" s="267" t="str">
        <f t="shared" si="1"/>
        <v>Y</v>
      </c>
      <c r="L18" s="274"/>
      <c r="M18" s="263"/>
      <c r="N18" s="266">
        <f t="shared" si="2"/>
        <v>0</v>
      </c>
      <c r="O18" s="266" t="str">
        <f t="shared" si="3"/>
        <v>Y</v>
      </c>
      <c r="P18" s="274"/>
      <c r="Q18" s="274"/>
      <c r="R18" s="274"/>
      <c r="S18" s="274"/>
    </row>
    <row r="19" spans="1:19" ht="165" x14ac:dyDescent="0.3">
      <c r="A19" s="261" t="s">
        <v>474</v>
      </c>
      <c r="B19" s="261" t="s">
        <v>347</v>
      </c>
      <c r="C19" s="270" t="s">
        <v>379</v>
      </c>
      <c r="D19" s="261" t="s">
        <v>159</v>
      </c>
      <c r="E19" s="263">
        <v>3</v>
      </c>
      <c r="F19" s="264" t="s">
        <v>145</v>
      </c>
      <c r="G19" s="262" t="s">
        <v>461</v>
      </c>
      <c r="H19" s="263"/>
      <c r="I19" s="265"/>
      <c r="J19" s="266">
        <f>E19*H19</f>
        <v>0</v>
      </c>
      <c r="K19" s="267" t="str">
        <f>IF(J19&gt;($C$2-1),"Y","N")</f>
        <v>Y</v>
      </c>
      <c r="L19" s="268"/>
      <c r="M19" s="263"/>
      <c r="N19" s="266">
        <f>IF(COUNTIF(M19,"N/A"),"N/A",IF(COUNTIF(H19, "N/A"),"N/A",E19*M19))</f>
        <v>0</v>
      </c>
      <c r="O19" s="266" t="str">
        <f>IF(K19="N","N",(IF(F19="Y", "Y",(IF(J19&gt;($C$1-1),"Y","N")))))</f>
        <v>Y</v>
      </c>
      <c r="P19" s="261"/>
      <c r="Q19" s="261"/>
      <c r="R19" s="261"/>
      <c r="S19" s="269"/>
    </row>
    <row r="20" spans="1:19" ht="47.7" customHeight="1" x14ac:dyDescent="0.3">
      <c r="A20" s="261" t="s">
        <v>475</v>
      </c>
      <c r="B20" s="262" t="s">
        <v>393</v>
      </c>
      <c r="C20" s="270" t="s">
        <v>510</v>
      </c>
      <c r="D20" s="261" t="s">
        <v>151</v>
      </c>
      <c r="E20" s="263">
        <v>5</v>
      </c>
      <c r="F20" s="263" t="s">
        <v>145</v>
      </c>
      <c r="G20" s="270" t="s">
        <v>448</v>
      </c>
      <c r="H20" s="263"/>
      <c r="I20" s="271"/>
      <c r="J20" s="266">
        <f>E20*H20</f>
        <v>0</v>
      </c>
      <c r="K20" s="266" t="str">
        <f>IF(J20&gt;($C$2-1),"Y","N")</f>
        <v>Y</v>
      </c>
      <c r="L20" s="271"/>
      <c r="M20" s="263"/>
      <c r="N20" s="266">
        <f>IF(COUNTIF(M20,"N/A"),"N/A",IF(COUNTIF(H20, "N/A"),"N/A",E20*M20))</f>
        <v>0</v>
      </c>
      <c r="O20" s="266" t="str">
        <f>IF(K20="N","N",(IF(F20="Y", "Y",(IF(J20&gt;($C$1-1),"Y","N")))))</f>
        <v>Y</v>
      </c>
      <c r="P20" s="271"/>
      <c r="Q20" s="271"/>
      <c r="R20" s="271"/>
      <c r="S20" s="271"/>
    </row>
    <row r="21" spans="1:19" ht="120" x14ac:dyDescent="0.3">
      <c r="A21" s="261" t="s">
        <v>476</v>
      </c>
      <c r="B21" s="262" t="s">
        <v>393</v>
      </c>
      <c r="C21" s="270" t="s">
        <v>449</v>
      </c>
      <c r="D21" s="261" t="s">
        <v>151</v>
      </c>
      <c r="E21" s="263">
        <v>4</v>
      </c>
      <c r="F21" s="263" t="s">
        <v>145</v>
      </c>
      <c r="G21" s="270" t="s">
        <v>450</v>
      </c>
      <c r="H21" s="263"/>
      <c r="I21" s="271"/>
      <c r="J21" s="266">
        <f t="shared" ref="J21:J50" si="4">E21*H21</f>
        <v>0</v>
      </c>
      <c r="K21" s="266" t="str">
        <f t="shared" ref="K21:K50" si="5">IF(J21&gt;($C$2-1),"Y","N")</f>
        <v>Y</v>
      </c>
      <c r="L21" s="271"/>
      <c r="M21" s="263"/>
      <c r="N21" s="266">
        <f t="shared" ref="N21:N50" si="6">IF(COUNTIF(M21,"N/A"),"N/A",IF(COUNTIF(H21, "N/A"),"N/A",E21*M21))</f>
        <v>0</v>
      </c>
      <c r="O21" s="266" t="str">
        <f t="shared" ref="O21:O50" si="7">IF(K21="N","N",(IF(F21="Y", "Y",(IF(J21&gt;($C$1-1),"Y","N")))))</f>
        <v>Y</v>
      </c>
      <c r="P21" s="271"/>
      <c r="Q21" s="271"/>
      <c r="R21" s="271"/>
      <c r="S21" s="271"/>
    </row>
    <row r="22" spans="1:19" ht="47.7" customHeight="1" x14ac:dyDescent="0.3">
      <c r="A22" s="261" t="s">
        <v>477</v>
      </c>
      <c r="B22" s="262" t="s">
        <v>393</v>
      </c>
      <c r="C22" s="262" t="s">
        <v>400</v>
      </c>
      <c r="D22" s="261" t="s">
        <v>151</v>
      </c>
      <c r="E22" s="263">
        <v>4</v>
      </c>
      <c r="F22" s="263" t="s">
        <v>145</v>
      </c>
      <c r="G22" s="262" t="s">
        <v>447</v>
      </c>
      <c r="H22" s="263"/>
      <c r="I22" s="274" t="s">
        <v>446</v>
      </c>
      <c r="J22" s="266">
        <f t="shared" si="4"/>
        <v>0</v>
      </c>
      <c r="K22" s="266" t="str">
        <f t="shared" si="5"/>
        <v>Y</v>
      </c>
      <c r="L22" s="274"/>
      <c r="M22" s="263"/>
      <c r="N22" s="266">
        <f t="shared" si="6"/>
        <v>0</v>
      </c>
      <c r="O22" s="266" t="str">
        <f t="shared" si="7"/>
        <v>Y</v>
      </c>
      <c r="P22" s="274"/>
      <c r="Q22" s="274"/>
      <c r="R22" s="274"/>
      <c r="S22" s="274"/>
    </row>
    <row r="23" spans="1:19" ht="90" x14ac:dyDescent="0.3">
      <c r="A23" s="261" t="s">
        <v>478</v>
      </c>
      <c r="B23" s="262" t="s">
        <v>393</v>
      </c>
      <c r="C23" s="262" t="s">
        <v>399</v>
      </c>
      <c r="D23" s="261" t="s">
        <v>151</v>
      </c>
      <c r="E23" s="263">
        <v>4</v>
      </c>
      <c r="F23" s="263" t="s">
        <v>145</v>
      </c>
      <c r="G23" s="262" t="s">
        <v>394</v>
      </c>
      <c r="H23" s="263"/>
      <c r="I23" s="274" t="s">
        <v>446</v>
      </c>
      <c r="J23" s="266">
        <f t="shared" si="4"/>
        <v>0</v>
      </c>
      <c r="K23" s="266" t="str">
        <f t="shared" si="5"/>
        <v>Y</v>
      </c>
      <c r="L23" s="274"/>
      <c r="M23" s="263"/>
      <c r="N23" s="266">
        <f t="shared" si="6"/>
        <v>0</v>
      </c>
      <c r="O23" s="266" t="str">
        <f t="shared" si="7"/>
        <v>Y</v>
      </c>
      <c r="P23" s="274"/>
      <c r="Q23" s="274"/>
      <c r="R23" s="274"/>
      <c r="S23" s="274"/>
    </row>
    <row r="24" spans="1:19" ht="90" x14ac:dyDescent="0.3">
      <c r="A24" s="261" t="s">
        <v>479</v>
      </c>
      <c r="B24" s="262" t="s">
        <v>393</v>
      </c>
      <c r="C24" s="262" t="s">
        <v>397</v>
      </c>
      <c r="D24" s="261" t="s">
        <v>149</v>
      </c>
      <c r="E24" s="263">
        <v>2</v>
      </c>
      <c r="F24" s="263" t="s">
        <v>145</v>
      </c>
      <c r="G24" s="262" t="s">
        <v>395</v>
      </c>
      <c r="H24" s="263"/>
      <c r="I24" s="274" t="s">
        <v>446</v>
      </c>
      <c r="J24" s="266">
        <f t="shared" si="4"/>
        <v>0</v>
      </c>
      <c r="K24" s="266" t="str">
        <f t="shared" si="5"/>
        <v>Y</v>
      </c>
      <c r="L24" s="274"/>
      <c r="M24" s="263"/>
      <c r="N24" s="266">
        <f t="shared" si="6"/>
        <v>0</v>
      </c>
      <c r="O24" s="266" t="str">
        <f t="shared" si="7"/>
        <v>Y</v>
      </c>
      <c r="P24" s="274"/>
      <c r="Q24" s="274"/>
      <c r="R24" s="274"/>
      <c r="S24" s="274"/>
    </row>
    <row r="25" spans="1:19" ht="72" customHeight="1" x14ac:dyDescent="0.3">
      <c r="A25" s="261" t="s">
        <v>480</v>
      </c>
      <c r="B25" s="262" t="s">
        <v>393</v>
      </c>
      <c r="C25" s="262" t="s">
        <v>398</v>
      </c>
      <c r="D25" s="261" t="s">
        <v>151</v>
      </c>
      <c r="E25" s="263">
        <v>4</v>
      </c>
      <c r="F25" s="263" t="s">
        <v>145</v>
      </c>
      <c r="G25" s="262" t="s">
        <v>396</v>
      </c>
      <c r="H25" s="263"/>
      <c r="I25" s="274" t="s">
        <v>446</v>
      </c>
      <c r="J25" s="266">
        <f t="shared" si="4"/>
        <v>0</v>
      </c>
      <c r="K25" s="266" t="str">
        <f t="shared" si="5"/>
        <v>Y</v>
      </c>
      <c r="L25" s="274"/>
      <c r="M25" s="263"/>
      <c r="N25" s="266">
        <f t="shared" si="6"/>
        <v>0</v>
      </c>
      <c r="O25" s="266" t="str">
        <f t="shared" si="7"/>
        <v>Y</v>
      </c>
      <c r="P25" s="274"/>
      <c r="Q25" s="274"/>
      <c r="R25" s="274"/>
      <c r="S25" s="274"/>
    </row>
    <row r="26" spans="1:19" ht="90" x14ac:dyDescent="0.3">
      <c r="A26" s="261" t="s">
        <v>481</v>
      </c>
      <c r="B26" s="262" t="s">
        <v>401</v>
      </c>
      <c r="C26" s="262" t="s">
        <v>412</v>
      </c>
      <c r="D26" s="261" t="s">
        <v>149</v>
      </c>
      <c r="E26" s="263">
        <v>2</v>
      </c>
      <c r="F26" s="263" t="s">
        <v>145</v>
      </c>
      <c r="G26" s="262" t="s">
        <v>402</v>
      </c>
      <c r="H26" s="263"/>
      <c r="I26" s="274" t="s">
        <v>446</v>
      </c>
      <c r="J26" s="266">
        <f t="shared" si="4"/>
        <v>0</v>
      </c>
      <c r="K26" s="266" t="str">
        <f t="shared" si="5"/>
        <v>Y</v>
      </c>
      <c r="L26" s="274"/>
      <c r="M26" s="263"/>
      <c r="N26" s="266">
        <f t="shared" si="6"/>
        <v>0</v>
      </c>
      <c r="O26" s="266" t="str">
        <f t="shared" si="7"/>
        <v>Y</v>
      </c>
      <c r="P26" s="274"/>
      <c r="Q26" s="274"/>
      <c r="R26" s="274"/>
      <c r="S26" s="274"/>
    </row>
    <row r="27" spans="1:19" ht="60" x14ac:dyDescent="0.3">
      <c r="A27" s="261" t="s">
        <v>482</v>
      </c>
      <c r="B27" s="262" t="s">
        <v>401</v>
      </c>
      <c r="C27" s="262" t="s">
        <v>411</v>
      </c>
      <c r="D27" s="261" t="s">
        <v>151</v>
      </c>
      <c r="E27" s="263">
        <v>3</v>
      </c>
      <c r="F27" s="263" t="s">
        <v>145</v>
      </c>
      <c r="G27" s="262" t="s">
        <v>403</v>
      </c>
      <c r="H27" s="263"/>
      <c r="I27" s="274" t="s">
        <v>446</v>
      </c>
      <c r="J27" s="266">
        <f t="shared" si="4"/>
        <v>0</v>
      </c>
      <c r="K27" s="266" t="str">
        <f t="shared" si="5"/>
        <v>Y</v>
      </c>
      <c r="L27" s="274"/>
      <c r="M27" s="263"/>
      <c r="N27" s="266">
        <f t="shared" si="6"/>
        <v>0</v>
      </c>
      <c r="O27" s="266" t="str">
        <f t="shared" si="7"/>
        <v>Y</v>
      </c>
      <c r="P27" s="274"/>
      <c r="Q27" s="274"/>
      <c r="R27" s="274"/>
      <c r="S27" s="274"/>
    </row>
    <row r="28" spans="1:19" ht="60" x14ac:dyDescent="0.3">
      <c r="A28" s="261" t="s">
        <v>483</v>
      </c>
      <c r="B28" s="262" t="s">
        <v>401</v>
      </c>
      <c r="C28" s="262" t="s">
        <v>411</v>
      </c>
      <c r="D28" s="261" t="s">
        <v>151</v>
      </c>
      <c r="E28" s="263">
        <v>3</v>
      </c>
      <c r="F28" s="263" t="s">
        <v>145</v>
      </c>
      <c r="G28" s="262" t="s">
        <v>405</v>
      </c>
      <c r="H28" s="263"/>
      <c r="I28" s="274" t="s">
        <v>446</v>
      </c>
      <c r="J28" s="266">
        <f t="shared" si="4"/>
        <v>0</v>
      </c>
      <c r="K28" s="266" t="str">
        <f t="shared" si="5"/>
        <v>Y</v>
      </c>
      <c r="L28" s="274"/>
      <c r="M28" s="263"/>
      <c r="N28" s="266">
        <f t="shared" si="6"/>
        <v>0</v>
      </c>
      <c r="O28" s="266" t="str">
        <f t="shared" si="7"/>
        <v>Y</v>
      </c>
      <c r="P28" s="274"/>
      <c r="Q28" s="274"/>
      <c r="R28" s="274"/>
      <c r="S28" s="274"/>
    </row>
    <row r="29" spans="1:19" ht="60" x14ac:dyDescent="0.3">
      <c r="A29" s="261" t="s">
        <v>484</v>
      </c>
      <c r="B29" s="262" t="s">
        <v>401</v>
      </c>
      <c r="C29" s="262" t="s">
        <v>410</v>
      </c>
      <c r="D29" s="261" t="s">
        <v>151</v>
      </c>
      <c r="E29" s="263">
        <v>3</v>
      </c>
      <c r="F29" s="263" t="s">
        <v>145</v>
      </c>
      <c r="G29" s="262" t="s">
        <v>404</v>
      </c>
      <c r="H29" s="263"/>
      <c r="I29" s="274" t="s">
        <v>446</v>
      </c>
      <c r="J29" s="266">
        <f t="shared" si="4"/>
        <v>0</v>
      </c>
      <c r="K29" s="266" t="str">
        <f t="shared" si="5"/>
        <v>Y</v>
      </c>
      <c r="L29" s="274"/>
      <c r="M29" s="263"/>
      <c r="N29" s="266">
        <f t="shared" si="6"/>
        <v>0</v>
      </c>
      <c r="O29" s="266" t="str">
        <f t="shared" si="7"/>
        <v>Y</v>
      </c>
      <c r="P29" s="274"/>
      <c r="Q29" s="274"/>
      <c r="R29" s="274"/>
      <c r="S29" s="274"/>
    </row>
    <row r="30" spans="1:19" ht="75" x14ac:dyDescent="0.3">
      <c r="A30" s="261" t="s">
        <v>485</v>
      </c>
      <c r="B30" s="262" t="s">
        <v>401</v>
      </c>
      <c r="C30" s="262" t="s">
        <v>409</v>
      </c>
      <c r="D30" s="261" t="s">
        <v>151</v>
      </c>
      <c r="E30" s="263">
        <v>3</v>
      </c>
      <c r="F30" s="263" t="s">
        <v>145</v>
      </c>
      <c r="G30" s="262" t="s">
        <v>406</v>
      </c>
      <c r="H30" s="263"/>
      <c r="I30" s="274" t="s">
        <v>446</v>
      </c>
      <c r="J30" s="266">
        <f t="shared" si="4"/>
        <v>0</v>
      </c>
      <c r="K30" s="266" t="str">
        <f t="shared" si="5"/>
        <v>Y</v>
      </c>
      <c r="L30" s="274"/>
      <c r="M30" s="263"/>
      <c r="N30" s="266">
        <f t="shared" si="6"/>
        <v>0</v>
      </c>
      <c r="O30" s="266" t="str">
        <f t="shared" si="7"/>
        <v>Y</v>
      </c>
      <c r="P30" s="274"/>
      <c r="Q30" s="274"/>
      <c r="R30" s="274"/>
      <c r="S30" s="274"/>
    </row>
    <row r="31" spans="1:19" ht="75" x14ac:dyDescent="0.3">
      <c r="A31" s="261" t="s">
        <v>486</v>
      </c>
      <c r="B31" s="262" t="s">
        <v>401</v>
      </c>
      <c r="C31" s="262" t="s">
        <v>407</v>
      </c>
      <c r="D31" s="261" t="s">
        <v>151</v>
      </c>
      <c r="E31" s="263">
        <v>4</v>
      </c>
      <c r="F31" s="263" t="s">
        <v>145</v>
      </c>
      <c r="G31" s="262" t="s">
        <v>408</v>
      </c>
      <c r="H31" s="263"/>
      <c r="I31" s="274" t="s">
        <v>446</v>
      </c>
      <c r="J31" s="266">
        <f t="shared" si="4"/>
        <v>0</v>
      </c>
      <c r="K31" s="266" t="str">
        <f t="shared" si="5"/>
        <v>Y</v>
      </c>
      <c r="L31" s="274"/>
      <c r="M31" s="263"/>
      <c r="N31" s="266">
        <f t="shared" si="6"/>
        <v>0</v>
      </c>
      <c r="O31" s="266" t="str">
        <f t="shared" si="7"/>
        <v>Y</v>
      </c>
      <c r="P31" s="274"/>
      <c r="Q31" s="274"/>
      <c r="R31" s="274"/>
      <c r="S31" s="274"/>
    </row>
    <row r="32" spans="1:19" ht="47.7" customHeight="1" x14ac:dyDescent="0.3">
      <c r="A32" s="261" t="s">
        <v>487</v>
      </c>
      <c r="B32" s="262" t="s">
        <v>413</v>
      </c>
      <c r="C32" s="262" t="s">
        <v>435</v>
      </c>
      <c r="D32" s="261" t="s">
        <v>149</v>
      </c>
      <c r="E32" s="263">
        <v>2</v>
      </c>
      <c r="F32" s="263" t="s">
        <v>145</v>
      </c>
      <c r="G32" s="262" t="s">
        <v>414</v>
      </c>
      <c r="H32" s="263"/>
      <c r="I32" s="274" t="s">
        <v>446</v>
      </c>
      <c r="J32" s="266">
        <f t="shared" si="4"/>
        <v>0</v>
      </c>
      <c r="K32" s="266" t="str">
        <f t="shared" si="5"/>
        <v>Y</v>
      </c>
      <c r="L32" s="274"/>
      <c r="M32" s="263"/>
      <c r="N32" s="266">
        <f t="shared" si="6"/>
        <v>0</v>
      </c>
      <c r="O32" s="266" t="str">
        <f t="shared" si="7"/>
        <v>Y</v>
      </c>
      <c r="P32" s="274"/>
      <c r="Q32" s="274"/>
      <c r="R32" s="274"/>
      <c r="S32" s="274"/>
    </row>
    <row r="33" spans="1:19" ht="60" x14ac:dyDescent="0.3">
      <c r="A33" s="261" t="s">
        <v>488</v>
      </c>
      <c r="B33" s="262" t="s">
        <v>413</v>
      </c>
      <c r="C33" s="262" t="s">
        <v>436</v>
      </c>
      <c r="D33" s="261" t="s">
        <v>151</v>
      </c>
      <c r="E33" s="263">
        <v>3</v>
      </c>
      <c r="F33" s="263" t="s">
        <v>145</v>
      </c>
      <c r="G33" s="262" t="s">
        <v>415</v>
      </c>
      <c r="H33" s="263"/>
      <c r="I33" s="274" t="s">
        <v>446</v>
      </c>
      <c r="J33" s="266">
        <f t="shared" si="4"/>
        <v>0</v>
      </c>
      <c r="K33" s="266" t="str">
        <f t="shared" si="5"/>
        <v>Y</v>
      </c>
      <c r="L33" s="274"/>
      <c r="M33" s="263"/>
      <c r="N33" s="266">
        <f t="shared" si="6"/>
        <v>0</v>
      </c>
      <c r="O33" s="266" t="str">
        <f t="shared" si="7"/>
        <v>Y</v>
      </c>
      <c r="P33" s="274"/>
      <c r="Q33" s="274"/>
      <c r="R33" s="274"/>
      <c r="S33" s="274"/>
    </row>
    <row r="34" spans="1:19" ht="89.4" customHeight="1" x14ac:dyDescent="0.3">
      <c r="A34" s="261" t="s">
        <v>489</v>
      </c>
      <c r="B34" s="262" t="s">
        <v>413</v>
      </c>
      <c r="C34" s="262" t="s">
        <v>451</v>
      </c>
      <c r="D34" s="261" t="s">
        <v>151</v>
      </c>
      <c r="E34" s="263">
        <v>2</v>
      </c>
      <c r="F34" s="263" t="s">
        <v>145</v>
      </c>
      <c r="G34" s="262" t="s">
        <v>416</v>
      </c>
      <c r="H34" s="263"/>
      <c r="I34" s="274" t="s">
        <v>446</v>
      </c>
      <c r="J34" s="266">
        <f t="shared" si="4"/>
        <v>0</v>
      </c>
      <c r="K34" s="266" t="str">
        <f t="shared" si="5"/>
        <v>Y</v>
      </c>
      <c r="L34" s="274"/>
      <c r="M34" s="263"/>
      <c r="N34" s="266">
        <f t="shared" si="6"/>
        <v>0</v>
      </c>
      <c r="O34" s="266" t="str">
        <f t="shared" si="7"/>
        <v>Y</v>
      </c>
      <c r="P34" s="274"/>
      <c r="Q34" s="274"/>
      <c r="R34" s="274"/>
      <c r="S34" s="274"/>
    </row>
    <row r="35" spans="1:19" ht="45" x14ac:dyDescent="0.3">
      <c r="A35" s="261" t="s">
        <v>490</v>
      </c>
      <c r="B35" s="262" t="s">
        <v>417</v>
      </c>
      <c r="C35" s="262" t="s">
        <v>437</v>
      </c>
      <c r="D35" s="261" t="s">
        <v>151</v>
      </c>
      <c r="E35" s="263">
        <v>2</v>
      </c>
      <c r="F35" s="263" t="s">
        <v>145</v>
      </c>
      <c r="G35" s="262" t="s">
        <v>438</v>
      </c>
      <c r="H35" s="263"/>
      <c r="I35" s="274" t="s">
        <v>446</v>
      </c>
      <c r="J35" s="266">
        <f t="shared" si="4"/>
        <v>0</v>
      </c>
      <c r="K35" s="266" t="str">
        <f t="shared" si="5"/>
        <v>Y</v>
      </c>
      <c r="L35" s="274"/>
      <c r="M35" s="263"/>
      <c r="N35" s="266">
        <f t="shared" si="6"/>
        <v>0</v>
      </c>
      <c r="O35" s="266" t="str">
        <f t="shared" si="7"/>
        <v>Y</v>
      </c>
      <c r="P35" s="274"/>
      <c r="Q35" s="274"/>
      <c r="R35" s="274"/>
      <c r="S35" s="274"/>
    </row>
    <row r="36" spans="1:19" ht="60" x14ac:dyDescent="0.3">
      <c r="A36" s="261" t="s">
        <v>491</v>
      </c>
      <c r="B36" s="262" t="s">
        <v>417</v>
      </c>
      <c r="C36" s="262" t="s">
        <v>439</v>
      </c>
      <c r="D36" s="261" t="s">
        <v>151</v>
      </c>
      <c r="E36" s="263">
        <v>3</v>
      </c>
      <c r="F36" s="263" t="s">
        <v>145</v>
      </c>
      <c r="G36" s="262" t="s">
        <v>453</v>
      </c>
      <c r="H36" s="263"/>
      <c r="I36" s="274" t="s">
        <v>446</v>
      </c>
      <c r="J36" s="266">
        <f t="shared" si="4"/>
        <v>0</v>
      </c>
      <c r="K36" s="266" t="str">
        <f t="shared" si="5"/>
        <v>Y</v>
      </c>
      <c r="L36" s="274"/>
      <c r="M36" s="263"/>
      <c r="N36" s="266">
        <f t="shared" si="6"/>
        <v>0</v>
      </c>
      <c r="O36" s="266" t="str">
        <f t="shared" si="7"/>
        <v>Y</v>
      </c>
      <c r="P36" s="274"/>
      <c r="Q36" s="274"/>
      <c r="R36" s="274"/>
      <c r="S36" s="274"/>
    </row>
    <row r="37" spans="1:19" ht="45" x14ac:dyDescent="0.3">
      <c r="A37" s="261" t="s">
        <v>492</v>
      </c>
      <c r="B37" s="262" t="s">
        <v>417</v>
      </c>
      <c r="C37" s="262" t="s">
        <v>452</v>
      </c>
      <c r="D37" s="261" t="s">
        <v>151</v>
      </c>
      <c r="E37" s="263">
        <v>2</v>
      </c>
      <c r="F37" s="263" t="s">
        <v>145</v>
      </c>
      <c r="G37" s="262" t="s">
        <v>440</v>
      </c>
      <c r="H37" s="263"/>
      <c r="I37" s="274" t="s">
        <v>446</v>
      </c>
      <c r="J37" s="266">
        <f t="shared" si="4"/>
        <v>0</v>
      </c>
      <c r="K37" s="266" t="str">
        <f t="shared" si="5"/>
        <v>Y</v>
      </c>
      <c r="L37" s="274"/>
      <c r="M37" s="263"/>
      <c r="N37" s="266">
        <f t="shared" si="6"/>
        <v>0</v>
      </c>
      <c r="O37" s="266" t="str">
        <f t="shared" si="7"/>
        <v>Y</v>
      </c>
      <c r="P37" s="274"/>
      <c r="Q37" s="274"/>
      <c r="R37" s="274"/>
      <c r="S37" s="274"/>
    </row>
    <row r="38" spans="1:19" ht="60" x14ac:dyDescent="0.3">
      <c r="A38" s="261" t="s">
        <v>493</v>
      </c>
      <c r="B38" s="262" t="s">
        <v>417</v>
      </c>
      <c r="C38" s="262" t="s">
        <v>454</v>
      </c>
      <c r="D38" s="261" t="s">
        <v>151</v>
      </c>
      <c r="E38" s="263">
        <v>3</v>
      </c>
      <c r="F38" s="263" t="s">
        <v>145</v>
      </c>
      <c r="G38" s="262" t="s">
        <v>455</v>
      </c>
      <c r="H38" s="263"/>
      <c r="I38" s="274" t="s">
        <v>446</v>
      </c>
      <c r="J38" s="266">
        <f t="shared" si="4"/>
        <v>0</v>
      </c>
      <c r="K38" s="266" t="str">
        <f t="shared" si="5"/>
        <v>Y</v>
      </c>
      <c r="L38" s="274"/>
      <c r="M38" s="263"/>
      <c r="N38" s="266">
        <f t="shared" si="6"/>
        <v>0</v>
      </c>
      <c r="O38" s="266" t="str">
        <f t="shared" si="7"/>
        <v>Y</v>
      </c>
      <c r="P38" s="274"/>
      <c r="Q38" s="274"/>
      <c r="R38" s="274"/>
      <c r="S38" s="274"/>
    </row>
    <row r="39" spans="1:19" ht="90" x14ac:dyDescent="0.3">
      <c r="A39" s="261" t="s">
        <v>494</v>
      </c>
      <c r="B39" s="262" t="s">
        <v>417</v>
      </c>
      <c r="C39" s="262" t="s">
        <v>441</v>
      </c>
      <c r="D39" s="261" t="s">
        <v>151</v>
      </c>
      <c r="E39" s="263">
        <v>3</v>
      </c>
      <c r="F39" s="263" t="s">
        <v>145</v>
      </c>
      <c r="G39" s="262" t="s">
        <v>456</v>
      </c>
      <c r="H39" s="263"/>
      <c r="I39" s="274" t="s">
        <v>446</v>
      </c>
      <c r="J39" s="266">
        <f t="shared" si="4"/>
        <v>0</v>
      </c>
      <c r="K39" s="266" t="str">
        <f t="shared" si="5"/>
        <v>Y</v>
      </c>
      <c r="L39" s="274"/>
      <c r="M39" s="263"/>
      <c r="N39" s="266">
        <f t="shared" si="6"/>
        <v>0</v>
      </c>
      <c r="O39" s="266" t="str">
        <f t="shared" si="7"/>
        <v>Y</v>
      </c>
      <c r="P39" s="274"/>
      <c r="Q39" s="274"/>
      <c r="R39" s="274"/>
      <c r="S39" s="274"/>
    </row>
    <row r="40" spans="1:19" ht="60" x14ac:dyDescent="0.3">
      <c r="A40" s="261" t="s">
        <v>495</v>
      </c>
      <c r="B40" s="262" t="s">
        <v>417</v>
      </c>
      <c r="C40" s="262" t="s">
        <v>442</v>
      </c>
      <c r="D40" s="261" t="s">
        <v>151</v>
      </c>
      <c r="E40" s="263">
        <v>2</v>
      </c>
      <c r="F40" s="263" t="s">
        <v>145</v>
      </c>
      <c r="G40" s="262" t="s">
        <v>418</v>
      </c>
      <c r="H40" s="263"/>
      <c r="I40" s="274" t="s">
        <v>446</v>
      </c>
      <c r="J40" s="266">
        <f t="shared" si="4"/>
        <v>0</v>
      </c>
      <c r="K40" s="266" t="str">
        <f t="shared" si="5"/>
        <v>Y</v>
      </c>
      <c r="L40" s="274"/>
      <c r="M40" s="263"/>
      <c r="N40" s="266">
        <f t="shared" si="6"/>
        <v>0</v>
      </c>
      <c r="O40" s="266" t="str">
        <f t="shared" si="7"/>
        <v>Y</v>
      </c>
      <c r="P40" s="274"/>
      <c r="Q40" s="274"/>
      <c r="R40" s="274"/>
      <c r="S40" s="274"/>
    </row>
    <row r="41" spans="1:19" ht="47.7" customHeight="1" x14ac:dyDescent="0.3">
      <c r="A41" s="261" t="s">
        <v>496</v>
      </c>
      <c r="B41" s="262" t="s">
        <v>417</v>
      </c>
      <c r="C41" s="262" t="s">
        <v>443</v>
      </c>
      <c r="D41" s="261" t="s">
        <v>151</v>
      </c>
      <c r="E41" s="263">
        <v>3</v>
      </c>
      <c r="F41" s="263" t="s">
        <v>145</v>
      </c>
      <c r="G41" s="262" t="s">
        <v>419</v>
      </c>
      <c r="H41" s="263"/>
      <c r="I41" s="274" t="s">
        <v>446</v>
      </c>
      <c r="J41" s="266">
        <f t="shared" si="4"/>
        <v>0</v>
      </c>
      <c r="K41" s="266" t="str">
        <f t="shared" si="5"/>
        <v>Y</v>
      </c>
      <c r="L41" s="274"/>
      <c r="M41" s="263"/>
      <c r="N41" s="266">
        <f t="shared" si="6"/>
        <v>0</v>
      </c>
      <c r="O41" s="266" t="str">
        <f t="shared" si="7"/>
        <v>Y</v>
      </c>
      <c r="P41" s="274"/>
      <c r="Q41" s="274"/>
      <c r="R41" s="274"/>
      <c r="S41" s="274"/>
    </row>
    <row r="42" spans="1:19" ht="60" x14ac:dyDescent="0.3">
      <c r="A42" s="261" t="s">
        <v>497</v>
      </c>
      <c r="B42" s="262" t="s">
        <v>417</v>
      </c>
      <c r="C42" s="262" t="s">
        <v>443</v>
      </c>
      <c r="D42" s="261" t="s">
        <v>151</v>
      </c>
      <c r="E42" s="263">
        <v>3</v>
      </c>
      <c r="F42" s="263" t="s">
        <v>145</v>
      </c>
      <c r="G42" s="262" t="s">
        <v>420</v>
      </c>
      <c r="H42" s="263"/>
      <c r="I42" s="274" t="s">
        <v>446</v>
      </c>
      <c r="J42" s="266">
        <f t="shared" si="4"/>
        <v>0</v>
      </c>
      <c r="K42" s="266" t="str">
        <f t="shared" si="5"/>
        <v>Y</v>
      </c>
      <c r="L42" s="274"/>
      <c r="M42" s="263"/>
      <c r="N42" s="266">
        <f t="shared" si="6"/>
        <v>0</v>
      </c>
      <c r="O42" s="266" t="str">
        <f t="shared" si="7"/>
        <v>Y</v>
      </c>
      <c r="P42" s="274"/>
      <c r="Q42" s="274"/>
      <c r="R42" s="274"/>
      <c r="S42" s="274"/>
    </row>
    <row r="43" spans="1:19" ht="120" x14ac:dyDescent="0.3">
      <c r="A43" s="261" t="s">
        <v>498</v>
      </c>
      <c r="B43" s="262" t="s">
        <v>421</v>
      </c>
      <c r="C43" s="262" t="s">
        <v>457</v>
      </c>
      <c r="D43" s="261" t="s">
        <v>151</v>
      </c>
      <c r="E43" s="263">
        <v>3</v>
      </c>
      <c r="F43" s="263" t="s">
        <v>145</v>
      </c>
      <c r="G43" s="262" t="s">
        <v>458</v>
      </c>
      <c r="H43" s="263"/>
      <c r="I43" s="274" t="s">
        <v>446</v>
      </c>
      <c r="J43" s="266">
        <f t="shared" si="4"/>
        <v>0</v>
      </c>
      <c r="K43" s="266" t="str">
        <f t="shared" si="5"/>
        <v>Y</v>
      </c>
      <c r="L43" s="274"/>
      <c r="M43" s="263"/>
      <c r="N43" s="266">
        <f t="shared" si="6"/>
        <v>0</v>
      </c>
      <c r="O43" s="266" t="str">
        <f t="shared" si="7"/>
        <v>Y</v>
      </c>
      <c r="P43" s="274"/>
      <c r="Q43" s="274"/>
      <c r="R43" s="274"/>
      <c r="S43" s="274"/>
    </row>
    <row r="44" spans="1:19" ht="60" x14ac:dyDescent="0.3">
      <c r="A44" s="261" t="s">
        <v>499</v>
      </c>
      <c r="B44" s="262" t="s">
        <v>421</v>
      </c>
      <c r="C44" s="262" t="s">
        <v>444</v>
      </c>
      <c r="D44" s="261" t="s">
        <v>151</v>
      </c>
      <c r="E44" s="263">
        <v>2</v>
      </c>
      <c r="F44" s="263" t="s">
        <v>145</v>
      </c>
      <c r="G44" s="262" t="s">
        <v>422</v>
      </c>
      <c r="H44" s="263"/>
      <c r="I44" s="274" t="s">
        <v>446</v>
      </c>
      <c r="J44" s="266">
        <f t="shared" si="4"/>
        <v>0</v>
      </c>
      <c r="K44" s="266" t="str">
        <f t="shared" si="5"/>
        <v>Y</v>
      </c>
      <c r="L44" s="274"/>
      <c r="M44" s="263"/>
      <c r="N44" s="266">
        <f t="shared" si="6"/>
        <v>0</v>
      </c>
      <c r="O44" s="266" t="str">
        <f t="shared" si="7"/>
        <v>Y</v>
      </c>
      <c r="P44" s="274"/>
      <c r="Q44" s="274"/>
      <c r="R44" s="274"/>
      <c r="S44" s="274"/>
    </row>
    <row r="45" spans="1:19" ht="60" x14ac:dyDescent="0.3">
      <c r="A45" s="261" t="s">
        <v>500</v>
      </c>
      <c r="B45" s="262" t="s">
        <v>421</v>
      </c>
      <c r="C45" s="277" t="s">
        <v>459</v>
      </c>
      <c r="D45" s="261" t="s">
        <v>151</v>
      </c>
      <c r="E45" s="263">
        <v>2</v>
      </c>
      <c r="F45" s="263" t="s">
        <v>145</v>
      </c>
      <c r="G45" s="262" t="s">
        <v>460</v>
      </c>
      <c r="H45" s="263"/>
      <c r="I45" s="274" t="s">
        <v>446</v>
      </c>
      <c r="J45" s="266">
        <f t="shared" si="4"/>
        <v>0</v>
      </c>
      <c r="K45" s="266" t="str">
        <f t="shared" si="5"/>
        <v>Y</v>
      </c>
      <c r="L45" s="278"/>
      <c r="M45" s="263"/>
      <c r="N45" s="266">
        <f t="shared" si="6"/>
        <v>0</v>
      </c>
      <c r="O45" s="266" t="str">
        <f t="shared" si="7"/>
        <v>Y</v>
      </c>
      <c r="P45" s="274"/>
      <c r="Q45" s="274"/>
      <c r="R45" s="274"/>
      <c r="S45" s="274"/>
    </row>
    <row r="46" spans="1:19" ht="75" x14ac:dyDescent="0.3">
      <c r="A46" s="261" t="s">
        <v>501</v>
      </c>
      <c r="B46" s="262" t="s">
        <v>425</v>
      </c>
      <c r="C46" s="262" t="s">
        <v>426</v>
      </c>
      <c r="D46" s="261" t="s">
        <v>159</v>
      </c>
      <c r="E46" s="263">
        <v>4</v>
      </c>
      <c r="F46" s="263" t="s">
        <v>145</v>
      </c>
      <c r="G46" s="262" t="s">
        <v>427</v>
      </c>
      <c r="H46" s="263"/>
      <c r="I46" s="274" t="s">
        <v>446</v>
      </c>
      <c r="J46" s="266">
        <f t="shared" si="4"/>
        <v>0</v>
      </c>
      <c r="K46" s="266" t="str">
        <f t="shared" si="5"/>
        <v>Y</v>
      </c>
      <c r="L46" s="274"/>
      <c r="M46" s="263"/>
      <c r="N46" s="266">
        <f t="shared" si="6"/>
        <v>0</v>
      </c>
      <c r="O46" s="266" t="str">
        <f t="shared" si="7"/>
        <v>Y</v>
      </c>
      <c r="P46" s="274"/>
      <c r="Q46" s="274"/>
      <c r="R46" s="274"/>
      <c r="S46" s="274"/>
    </row>
    <row r="47" spans="1:19" ht="60" x14ac:dyDescent="0.3">
      <c r="A47" s="261" t="s">
        <v>502</v>
      </c>
      <c r="B47" s="262" t="s">
        <v>425</v>
      </c>
      <c r="C47" s="262" t="s">
        <v>426</v>
      </c>
      <c r="D47" s="261" t="s">
        <v>159</v>
      </c>
      <c r="E47" s="263">
        <v>4</v>
      </c>
      <c r="F47" s="263" t="s">
        <v>145</v>
      </c>
      <c r="G47" s="262" t="s">
        <v>462</v>
      </c>
      <c r="H47" s="263"/>
      <c r="I47" s="274" t="s">
        <v>446</v>
      </c>
      <c r="J47" s="266">
        <f t="shared" si="4"/>
        <v>0</v>
      </c>
      <c r="K47" s="266" t="str">
        <f t="shared" si="5"/>
        <v>Y</v>
      </c>
      <c r="L47" s="274"/>
      <c r="M47" s="263"/>
      <c r="N47" s="266">
        <f t="shared" si="6"/>
        <v>0</v>
      </c>
      <c r="O47" s="266" t="str">
        <f t="shared" si="7"/>
        <v>Y</v>
      </c>
      <c r="P47" s="274"/>
      <c r="Q47" s="274"/>
      <c r="R47" s="274"/>
      <c r="S47" s="274"/>
    </row>
    <row r="48" spans="1:19" ht="75" x14ac:dyDescent="0.3">
      <c r="A48" s="261" t="s">
        <v>503</v>
      </c>
      <c r="B48" s="262" t="s">
        <v>425</v>
      </c>
      <c r="C48" s="262" t="s">
        <v>428</v>
      </c>
      <c r="D48" s="261" t="s">
        <v>159</v>
      </c>
      <c r="E48" s="263">
        <v>4</v>
      </c>
      <c r="F48" s="263" t="s">
        <v>145</v>
      </c>
      <c r="G48" s="262" t="s">
        <v>423</v>
      </c>
      <c r="H48" s="263"/>
      <c r="I48" s="274" t="s">
        <v>446</v>
      </c>
      <c r="J48" s="266">
        <f t="shared" si="4"/>
        <v>0</v>
      </c>
      <c r="K48" s="266" t="str">
        <f t="shared" si="5"/>
        <v>Y</v>
      </c>
      <c r="L48" s="274"/>
      <c r="M48" s="263"/>
      <c r="N48" s="266">
        <f t="shared" si="6"/>
        <v>0</v>
      </c>
      <c r="O48" s="266" t="str">
        <f t="shared" si="7"/>
        <v>Y</v>
      </c>
      <c r="P48" s="274"/>
      <c r="Q48" s="274"/>
      <c r="R48" s="274"/>
      <c r="S48" s="274"/>
    </row>
    <row r="49" spans="1:19" ht="75" x14ac:dyDescent="0.3">
      <c r="A49" s="261" t="s">
        <v>504</v>
      </c>
      <c r="B49" s="262" t="s">
        <v>425</v>
      </c>
      <c r="C49" s="262" t="s">
        <v>428</v>
      </c>
      <c r="D49" s="261" t="s">
        <v>159</v>
      </c>
      <c r="E49" s="263">
        <v>4</v>
      </c>
      <c r="F49" s="263" t="s">
        <v>145</v>
      </c>
      <c r="G49" s="262" t="s">
        <v>424</v>
      </c>
      <c r="H49" s="263"/>
      <c r="I49" s="274" t="s">
        <v>446</v>
      </c>
      <c r="J49" s="266">
        <f t="shared" si="4"/>
        <v>0</v>
      </c>
      <c r="K49" s="266" t="str">
        <f t="shared" si="5"/>
        <v>Y</v>
      </c>
      <c r="L49" s="274"/>
      <c r="M49" s="263"/>
      <c r="N49" s="266">
        <f t="shared" si="6"/>
        <v>0</v>
      </c>
      <c r="O49" s="266" t="str">
        <f t="shared" si="7"/>
        <v>Y</v>
      </c>
      <c r="P49" s="274"/>
      <c r="Q49" s="274"/>
      <c r="R49" s="274"/>
      <c r="S49" s="274"/>
    </row>
    <row r="50" spans="1:19" ht="45" x14ac:dyDescent="0.3">
      <c r="A50" s="261" t="s">
        <v>505</v>
      </c>
      <c r="B50" s="262" t="s">
        <v>425</v>
      </c>
      <c r="C50" s="279" t="s">
        <v>463</v>
      </c>
      <c r="D50" s="261" t="s">
        <v>159</v>
      </c>
      <c r="E50" s="263">
        <v>4</v>
      </c>
      <c r="F50" s="263" t="s">
        <v>145</v>
      </c>
      <c r="G50" s="276" t="s">
        <v>464</v>
      </c>
      <c r="H50" s="263"/>
      <c r="I50" s="274"/>
      <c r="J50" s="266">
        <f t="shared" si="4"/>
        <v>0</v>
      </c>
      <c r="K50" s="266" t="str">
        <f t="shared" si="5"/>
        <v>Y</v>
      </c>
      <c r="L50" s="278"/>
      <c r="M50" s="263"/>
      <c r="N50" s="266">
        <f t="shared" si="6"/>
        <v>0</v>
      </c>
      <c r="O50" s="266" t="str">
        <f t="shared" si="7"/>
        <v>Y</v>
      </c>
      <c r="P50" s="274"/>
      <c r="Q50" s="274"/>
      <c r="R50" s="274"/>
      <c r="S50" s="274"/>
    </row>
    <row r="51" spans="1:19" ht="60" x14ac:dyDescent="0.3">
      <c r="A51" s="261" t="s">
        <v>506</v>
      </c>
      <c r="B51" s="261" t="s">
        <v>372</v>
      </c>
      <c r="C51" s="272" t="s">
        <v>445</v>
      </c>
      <c r="D51" s="261" t="s">
        <v>159</v>
      </c>
      <c r="E51" s="263">
        <v>5</v>
      </c>
      <c r="F51" s="264" t="s">
        <v>47</v>
      </c>
      <c r="G51" s="265" t="s">
        <v>374</v>
      </c>
      <c r="H51" s="263"/>
      <c r="I51" s="265"/>
      <c r="J51" s="266">
        <f t="shared" si="0"/>
        <v>0</v>
      </c>
      <c r="K51" s="267" t="str">
        <f t="shared" si="1"/>
        <v>Y</v>
      </c>
      <c r="L51" s="268"/>
      <c r="M51" s="263"/>
      <c r="N51" s="266">
        <f t="shared" ref="N51:N53" si="8">IF(COUNTIF(M51,"N/A"),"N/A",IF(COUNTIF(H51, "N/A"),"N/A",E51*M51))</f>
        <v>0</v>
      </c>
      <c r="O51" s="266" t="str">
        <f t="shared" ref="O51:O53" si="9">IF(K51="N","N",(IF(F51="Y", "Y",(IF(J51&gt;($C$1-1),"Y","N")))))</f>
        <v>Y</v>
      </c>
      <c r="P51" s="261"/>
      <c r="Q51" s="261"/>
      <c r="R51" s="261"/>
      <c r="S51" s="269"/>
    </row>
    <row r="52" spans="1:19" ht="47.7" customHeight="1" x14ac:dyDescent="0.3">
      <c r="A52" s="261" t="s">
        <v>507</v>
      </c>
      <c r="B52" s="261" t="s">
        <v>372</v>
      </c>
      <c r="C52" s="272" t="s">
        <v>376</v>
      </c>
      <c r="D52" s="261" t="s">
        <v>154</v>
      </c>
      <c r="E52" s="263">
        <v>5</v>
      </c>
      <c r="F52" s="264" t="s">
        <v>145</v>
      </c>
      <c r="G52" s="262" t="s">
        <v>375</v>
      </c>
      <c r="H52" s="263"/>
      <c r="I52" s="265"/>
      <c r="J52" s="266">
        <f t="shared" si="0"/>
        <v>0</v>
      </c>
      <c r="K52" s="267" t="str">
        <f t="shared" si="1"/>
        <v>Y</v>
      </c>
      <c r="L52" s="268"/>
      <c r="M52" s="263"/>
      <c r="N52" s="266">
        <f t="shared" si="8"/>
        <v>0</v>
      </c>
      <c r="O52" s="266" t="str">
        <f t="shared" si="9"/>
        <v>Y</v>
      </c>
      <c r="P52" s="261"/>
      <c r="Q52" s="261"/>
      <c r="R52" s="261"/>
      <c r="S52" s="269"/>
    </row>
    <row r="53" spans="1:19" ht="47.7" customHeight="1" x14ac:dyDescent="0.3">
      <c r="A53" s="261" t="s">
        <v>508</v>
      </c>
      <c r="B53" s="261" t="s">
        <v>373</v>
      </c>
      <c r="C53" s="273" t="s">
        <v>377</v>
      </c>
      <c r="D53" s="261" t="s">
        <v>149</v>
      </c>
      <c r="E53" s="263">
        <v>5</v>
      </c>
      <c r="F53" s="264" t="s">
        <v>47</v>
      </c>
      <c r="G53" s="262" t="s">
        <v>378</v>
      </c>
      <c r="H53" s="263"/>
      <c r="I53" s="265"/>
      <c r="J53" s="266">
        <f t="shared" si="0"/>
        <v>0</v>
      </c>
      <c r="K53" s="267" t="str">
        <f t="shared" si="1"/>
        <v>Y</v>
      </c>
      <c r="L53" s="268"/>
      <c r="M53" s="263"/>
      <c r="N53" s="266">
        <f t="shared" si="8"/>
        <v>0</v>
      </c>
      <c r="O53" s="266" t="str">
        <f t="shared" si="9"/>
        <v>Y</v>
      </c>
      <c r="P53" s="261"/>
      <c r="Q53" s="261"/>
      <c r="R53" s="261"/>
      <c r="S53" s="269"/>
    </row>
  </sheetData>
  <mergeCells count="2">
    <mergeCell ref="A1:B1"/>
    <mergeCell ref="A9:S9"/>
  </mergeCells>
  <phoneticPr fontId="3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25DB7-5BC5-7440-99D5-35A357DE8C42}">
  <sheetPr codeName="Sheet10">
    <tabColor rgb="FF92D050"/>
  </sheetPr>
  <dimension ref="A1:I73"/>
  <sheetViews>
    <sheetView topLeftCell="A57" zoomScale="80" zoomScaleNormal="80" workbookViewId="0">
      <selection activeCell="A71" sqref="A71:A73"/>
    </sheetView>
  </sheetViews>
  <sheetFormatPr defaultColWidth="11" defaultRowHeight="15.6" x14ac:dyDescent="0.3"/>
  <cols>
    <col min="1" max="1" width="18.69921875" customWidth="1"/>
    <col min="2" max="2" width="34.5" style="15" customWidth="1"/>
    <col min="3" max="6" width="34.5" customWidth="1"/>
    <col min="8" max="8" width="67" customWidth="1"/>
  </cols>
  <sheetData>
    <row r="1" spans="1:8" x14ac:dyDescent="0.3">
      <c r="A1" s="295" t="s">
        <v>184</v>
      </c>
      <c r="B1" s="295"/>
      <c r="C1" s="295"/>
    </row>
    <row r="2" spans="1:8" ht="30.75" customHeight="1" x14ac:dyDescent="0.3">
      <c r="A2" s="352" t="s">
        <v>185</v>
      </c>
      <c r="B2" s="352"/>
      <c r="C2" s="352"/>
    </row>
    <row r="3" spans="1:8" ht="7.5" customHeight="1" x14ac:dyDescent="0.3">
      <c r="B3"/>
    </row>
    <row r="4" spans="1:8" ht="32.25" customHeight="1" x14ac:dyDescent="0.3">
      <c r="A4" s="352" t="s">
        <v>186</v>
      </c>
      <c r="B4" s="352"/>
      <c r="C4" s="352"/>
    </row>
    <row r="5" spans="1:8" ht="7.5" customHeight="1" x14ac:dyDescent="0.3">
      <c r="A5" s="15"/>
      <c r="C5" s="15"/>
    </row>
    <row r="6" spans="1:8" x14ac:dyDescent="0.3">
      <c r="A6" s="353" t="s">
        <v>187</v>
      </c>
      <c r="B6" s="353"/>
      <c r="C6" s="353"/>
    </row>
    <row r="7" spans="1:8" x14ac:dyDescent="0.3">
      <c r="C7" s="15"/>
    </row>
    <row r="8" spans="1:8" ht="34.200000000000003" customHeight="1" x14ac:dyDescent="0.3">
      <c r="A8" s="357" t="s">
        <v>188</v>
      </c>
      <c r="B8" s="357"/>
      <c r="C8" s="357"/>
      <c r="D8" s="357"/>
    </row>
    <row r="9" spans="1:8" x14ac:dyDescent="0.3">
      <c r="A9" s="35"/>
      <c r="B9" s="35"/>
      <c r="C9" s="35"/>
      <c r="D9" s="35"/>
    </row>
    <row r="10" spans="1:8" ht="16.2" thickBot="1" x14ac:dyDescent="0.35"/>
    <row r="11" spans="1:8" s="26" customFormat="1" x14ac:dyDescent="0.3">
      <c r="A11" s="87"/>
      <c r="B11" s="88" t="s">
        <v>189</v>
      </c>
      <c r="C11" s="89" t="s">
        <v>190</v>
      </c>
      <c r="D11" s="89" t="s">
        <v>191</v>
      </c>
      <c r="E11" s="89" t="s">
        <v>192</v>
      </c>
      <c r="F11" s="90" t="s">
        <v>193</v>
      </c>
    </row>
    <row r="12" spans="1:8" ht="97.2" customHeight="1" x14ac:dyDescent="0.3">
      <c r="A12" s="354" t="s">
        <v>151</v>
      </c>
      <c r="B12" s="132" t="s">
        <v>194</v>
      </c>
      <c r="C12" s="37" t="s">
        <v>195</v>
      </c>
      <c r="D12" s="132" t="s">
        <v>196</v>
      </c>
      <c r="E12" s="38" t="s">
        <v>197</v>
      </c>
      <c r="F12" s="137" t="s">
        <v>198</v>
      </c>
      <c r="G12" s="189"/>
      <c r="H12" s="92" t="s">
        <v>199</v>
      </c>
    </row>
    <row r="13" spans="1:8" ht="16.2" customHeight="1" x14ac:dyDescent="0.3">
      <c r="A13" s="355"/>
      <c r="B13" s="133"/>
      <c r="C13" s="40"/>
      <c r="D13" s="135"/>
      <c r="E13" s="41"/>
      <c r="F13" s="138"/>
      <c r="G13" s="189"/>
      <c r="H13" s="189"/>
    </row>
    <row r="14" spans="1:8" ht="28.2" x14ac:dyDescent="0.3">
      <c r="A14" s="355"/>
      <c r="B14" s="134" t="s">
        <v>200</v>
      </c>
      <c r="C14" s="42" t="s">
        <v>201</v>
      </c>
      <c r="D14" s="134" t="s">
        <v>202</v>
      </c>
      <c r="E14" s="43" t="s">
        <v>203</v>
      </c>
      <c r="F14" s="139" t="s">
        <v>204</v>
      </c>
      <c r="G14" s="189"/>
      <c r="H14" s="189" t="s">
        <v>205</v>
      </c>
    </row>
    <row r="15" spans="1:8" x14ac:dyDescent="0.3">
      <c r="A15" s="355"/>
      <c r="B15" s="133"/>
      <c r="C15" s="40"/>
      <c r="D15" s="135"/>
      <c r="E15" s="41"/>
      <c r="F15" s="138"/>
      <c r="G15" s="189"/>
      <c r="H15" s="189"/>
    </row>
    <row r="16" spans="1:8" ht="28.2" x14ac:dyDescent="0.3">
      <c r="A16" s="355"/>
      <c r="B16" s="134" t="s">
        <v>206</v>
      </c>
      <c r="C16" s="42" t="s">
        <v>207</v>
      </c>
      <c r="D16" s="136" t="s">
        <v>208</v>
      </c>
      <c r="E16" s="45" t="s">
        <v>209</v>
      </c>
      <c r="F16" s="140" t="s">
        <v>210</v>
      </c>
      <c r="G16" s="189"/>
      <c r="H16" s="189" t="s">
        <v>211</v>
      </c>
    </row>
    <row r="17" spans="1:9" x14ac:dyDescent="0.3">
      <c r="A17" s="356"/>
      <c r="B17" s="133"/>
      <c r="C17" s="94"/>
      <c r="D17" s="135"/>
      <c r="E17" s="41"/>
      <c r="F17" s="138"/>
      <c r="G17" s="189"/>
      <c r="H17" s="189"/>
    </row>
    <row r="18" spans="1:9" ht="111" customHeight="1" x14ac:dyDescent="0.3">
      <c r="A18" s="345" t="s">
        <v>160</v>
      </c>
      <c r="B18" s="46" t="s">
        <v>212</v>
      </c>
      <c r="C18" s="141" t="s">
        <v>213</v>
      </c>
      <c r="D18" s="46" t="s">
        <v>214</v>
      </c>
      <c r="E18" s="141" t="s">
        <v>215</v>
      </c>
      <c r="F18" s="91" t="s">
        <v>216</v>
      </c>
      <c r="G18" s="189"/>
      <c r="H18" s="189" t="s">
        <v>217</v>
      </c>
      <c r="I18" s="15"/>
    </row>
    <row r="19" spans="1:9" ht="21.75" customHeight="1" x14ac:dyDescent="0.3">
      <c r="A19" s="344"/>
      <c r="B19" s="47"/>
      <c r="C19" s="142"/>
      <c r="D19" s="47"/>
      <c r="E19" s="142"/>
      <c r="F19" s="95"/>
      <c r="G19" s="189"/>
      <c r="H19" s="189"/>
      <c r="I19" s="15"/>
    </row>
    <row r="20" spans="1:9" ht="74.25" customHeight="1" x14ac:dyDescent="0.3">
      <c r="A20" s="344"/>
      <c r="B20" s="42" t="s">
        <v>218</v>
      </c>
      <c r="C20" s="134" t="s">
        <v>219</v>
      </c>
      <c r="D20" s="42" t="s">
        <v>220</v>
      </c>
      <c r="E20" s="145" t="s">
        <v>221</v>
      </c>
      <c r="F20" s="96" t="s">
        <v>222</v>
      </c>
      <c r="G20" s="189"/>
      <c r="H20" s="189" t="s">
        <v>217</v>
      </c>
      <c r="I20" s="15"/>
    </row>
    <row r="21" spans="1:9" x14ac:dyDescent="0.3">
      <c r="A21" s="344"/>
      <c r="B21" s="47"/>
      <c r="C21" s="142"/>
      <c r="D21" s="47"/>
      <c r="E21" s="146"/>
      <c r="F21" s="97"/>
      <c r="G21" s="189"/>
      <c r="H21" s="189"/>
      <c r="I21" s="15"/>
    </row>
    <row r="22" spans="1:9" ht="28.2" x14ac:dyDescent="0.3">
      <c r="A22" s="344"/>
      <c r="B22" s="42" t="s">
        <v>200</v>
      </c>
      <c r="C22" s="134" t="s">
        <v>201</v>
      </c>
      <c r="D22" s="42" t="s">
        <v>202</v>
      </c>
      <c r="E22" s="134" t="s">
        <v>203</v>
      </c>
      <c r="F22" s="98" t="s">
        <v>204</v>
      </c>
      <c r="G22" s="189"/>
      <c r="H22" s="189" t="s">
        <v>205</v>
      </c>
    </row>
    <row r="23" spans="1:9" x14ac:dyDescent="0.3">
      <c r="A23" s="344"/>
      <c r="B23" s="42"/>
      <c r="C23" s="134"/>
      <c r="D23" s="42"/>
      <c r="E23" s="134"/>
      <c r="F23" s="98"/>
      <c r="G23" s="189"/>
      <c r="H23" s="189"/>
    </row>
    <row r="24" spans="1:9" ht="32.25" customHeight="1" x14ac:dyDescent="0.3">
      <c r="A24" s="344"/>
      <c r="B24" s="47" t="s">
        <v>223</v>
      </c>
      <c r="C24" s="142" t="s">
        <v>224</v>
      </c>
      <c r="D24" s="47" t="s">
        <v>225</v>
      </c>
      <c r="E24" s="142" t="s">
        <v>226</v>
      </c>
      <c r="F24" s="95" t="s">
        <v>227</v>
      </c>
      <c r="G24" s="189"/>
      <c r="H24" s="189" t="s">
        <v>228</v>
      </c>
      <c r="I24" s="15"/>
    </row>
    <row r="25" spans="1:9" x14ac:dyDescent="0.3">
      <c r="A25" s="344"/>
      <c r="B25" s="48"/>
      <c r="C25" s="143"/>
      <c r="D25" s="49"/>
      <c r="E25" s="143"/>
      <c r="F25" s="95"/>
      <c r="G25" s="189"/>
      <c r="H25" s="189"/>
      <c r="I25" s="15"/>
    </row>
    <row r="26" spans="1:9" ht="28.2" x14ac:dyDescent="0.3">
      <c r="A26" s="344"/>
      <c r="B26" s="42" t="s">
        <v>206</v>
      </c>
      <c r="C26" s="134" t="s">
        <v>207</v>
      </c>
      <c r="D26" s="44" t="s">
        <v>208</v>
      </c>
      <c r="E26" s="147" t="s">
        <v>209</v>
      </c>
      <c r="F26" s="93" t="s">
        <v>210</v>
      </c>
      <c r="G26" s="189"/>
      <c r="H26" s="189" t="s">
        <v>211</v>
      </c>
    </row>
    <row r="27" spans="1:9" x14ac:dyDescent="0.3">
      <c r="A27" s="346"/>
      <c r="B27" s="50"/>
      <c r="C27" s="144"/>
      <c r="D27" s="50"/>
      <c r="E27" s="144"/>
      <c r="F27" s="99"/>
      <c r="G27" s="189"/>
      <c r="H27" s="189"/>
      <c r="I27" s="15"/>
    </row>
    <row r="28" spans="1:9" ht="83.4" x14ac:dyDescent="0.3">
      <c r="A28" s="344" t="s">
        <v>147</v>
      </c>
      <c r="B28" s="148" t="s">
        <v>229</v>
      </c>
      <c r="C28" s="100" t="s">
        <v>230</v>
      </c>
      <c r="D28" s="148" t="s">
        <v>231</v>
      </c>
      <c r="E28" s="100" t="s">
        <v>232</v>
      </c>
      <c r="F28" s="152" t="s">
        <v>233</v>
      </c>
      <c r="G28" s="189"/>
      <c r="H28" s="189" t="s">
        <v>234</v>
      </c>
    </row>
    <row r="29" spans="1:9" x14ac:dyDescent="0.3">
      <c r="A29" s="344"/>
      <c r="B29" s="146"/>
      <c r="C29" s="101"/>
      <c r="D29" s="151"/>
      <c r="E29" s="101"/>
      <c r="F29" s="153"/>
      <c r="G29" s="189"/>
      <c r="H29" s="189"/>
    </row>
    <row r="30" spans="1:9" ht="28.2" x14ac:dyDescent="0.3">
      <c r="A30" s="344"/>
      <c r="B30" s="149" t="s">
        <v>200</v>
      </c>
      <c r="C30" s="103" t="s">
        <v>201</v>
      </c>
      <c r="D30" s="149" t="s">
        <v>202</v>
      </c>
      <c r="E30" s="103" t="s">
        <v>203</v>
      </c>
      <c r="F30" s="154" t="s">
        <v>204</v>
      </c>
      <c r="G30" s="189"/>
      <c r="H30" s="189" t="s">
        <v>205</v>
      </c>
    </row>
    <row r="31" spans="1:9" x14ac:dyDescent="0.3">
      <c r="A31" s="344"/>
      <c r="B31" s="146"/>
      <c r="C31" s="101"/>
      <c r="D31" s="151"/>
      <c r="E31" s="101"/>
      <c r="F31" s="153"/>
      <c r="G31" s="189"/>
      <c r="H31" s="189"/>
    </row>
    <row r="32" spans="1:9" ht="28.2" x14ac:dyDescent="0.3">
      <c r="A32" s="344"/>
      <c r="B32" s="149" t="s">
        <v>206</v>
      </c>
      <c r="C32" s="42" t="s">
        <v>207</v>
      </c>
      <c r="D32" s="136" t="s">
        <v>208</v>
      </c>
      <c r="E32" s="45" t="s">
        <v>209</v>
      </c>
      <c r="F32" s="140" t="s">
        <v>210</v>
      </c>
      <c r="G32" s="189"/>
      <c r="H32" s="189" t="s">
        <v>211</v>
      </c>
    </row>
    <row r="33" spans="1:8" x14ac:dyDescent="0.3">
      <c r="A33" s="344"/>
      <c r="B33" s="150"/>
      <c r="C33" s="100"/>
      <c r="D33" s="148"/>
      <c r="E33" s="100"/>
      <c r="F33" s="152"/>
      <c r="G33" s="189"/>
      <c r="H33" s="189"/>
    </row>
    <row r="34" spans="1:8" ht="15.75" customHeight="1" x14ac:dyDescent="0.3">
      <c r="A34" s="347" t="s">
        <v>235</v>
      </c>
      <c r="B34" s="55"/>
      <c r="C34" s="155"/>
      <c r="D34" s="56"/>
      <c r="E34" s="155"/>
      <c r="F34" s="104"/>
      <c r="G34" s="189"/>
      <c r="H34" s="339" t="s">
        <v>236</v>
      </c>
    </row>
    <row r="35" spans="1:8" ht="60.6" x14ac:dyDescent="0.3">
      <c r="A35" s="348"/>
      <c r="B35" s="39" t="s">
        <v>237</v>
      </c>
      <c r="C35" s="133" t="s">
        <v>238</v>
      </c>
      <c r="D35" s="39" t="s">
        <v>239</v>
      </c>
      <c r="E35" s="135" t="s">
        <v>240</v>
      </c>
      <c r="F35" s="105" t="s">
        <v>241</v>
      </c>
      <c r="G35" s="189"/>
      <c r="H35" s="339"/>
    </row>
    <row r="36" spans="1:8" x14ac:dyDescent="0.3">
      <c r="A36" s="348"/>
      <c r="B36" s="39"/>
      <c r="C36" s="135"/>
      <c r="D36" s="40"/>
      <c r="E36" s="135"/>
      <c r="F36" s="105"/>
      <c r="G36" s="189"/>
      <c r="H36" s="339"/>
    </row>
    <row r="37" spans="1:8" ht="105.6" x14ac:dyDescent="0.3">
      <c r="A37" s="348"/>
      <c r="B37" s="39"/>
      <c r="C37" s="133" t="s">
        <v>242</v>
      </c>
      <c r="D37" s="40" t="s">
        <v>243</v>
      </c>
      <c r="E37" s="133" t="s">
        <v>244</v>
      </c>
      <c r="F37" s="106" t="s">
        <v>245</v>
      </c>
      <c r="G37" s="189"/>
      <c r="H37" s="339"/>
    </row>
    <row r="38" spans="1:8" x14ac:dyDescent="0.3">
      <c r="A38" s="348"/>
      <c r="B38" s="39"/>
      <c r="C38" s="135"/>
      <c r="D38" s="40"/>
      <c r="E38" s="135"/>
      <c r="F38" s="105"/>
      <c r="G38" s="189"/>
      <c r="H38" s="339"/>
    </row>
    <row r="39" spans="1:8" ht="45.6" x14ac:dyDescent="0.3">
      <c r="A39" s="348"/>
      <c r="B39" s="39"/>
      <c r="C39" s="133" t="s">
        <v>246</v>
      </c>
      <c r="D39" s="39" t="s">
        <v>247</v>
      </c>
      <c r="E39" s="133" t="s">
        <v>248</v>
      </c>
      <c r="F39" s="105"/>
      <c r="G39" s="189"/>
      <c r="H39" s="339"/>
    </row>
    <row r="40" spans="1:8" x14ac:dyDescent="0.3">
      <c r="A40" s="348"/>
      <c r="B40" s="39"/>
      <c r="C40" s="133"/>
      <c r="D40" s="40"/>
      <c r="E40" s="133"/>
      <c r="F40" s="105"/>
      <c r="G40" s="189"/>
      <c r="H40" s="339"/>
    </row>
    <row r="41" spans="1:8" ht="30.6" x14ac:dyDescent="0.3">
      <c r="A41" s="348"/>
      <c r="B41" s="39"/>
      <c r="C41" s="133" t="s">
        <v>249</v>
      </c>
      <c r="D41" s="39" t="s">
        <v>250</v>
      </c>
      <c r="E41" s="133" t="s">
        <v>251</v>
      </c>
      <c r="F41" s="105"/>
      <c r="G41" s="189"/>
      <c r="H41" s="339"/>
    </row>
    <row r="42" spans="1:8" x14ac:dyDescent="0.3">
      <c r="A42" s="348"/>
      <c r="B42" s="39"/>
      <c r="C42" s="133"/>
      <c r="D42" s="40"/>
      <c r="E42" s="133"/>
      <c r="F42" s="105"/>
      <c r="G42" s="189"/>
      <c r="H42" s="339"/>
    </row>
    <row r="43" spans="1:8" ht="83.4" x14ac:dyDescent="0.3">
      <c r="A43" s="340" t="s">
        <v>252</v>
      </c>
      <c r="B43" s="156" t="s">
        <v>253</v>
      </c>
      <c r="C43" s="46" t="s">
        <v>254</v>
      </c>
      <c r="D43" s="132" t="s">
        <v>255</v>
      </c>
      <c r="E43" s="37" t="s">
        <v>256</v>
      </c>
      <c r="F43" s="161" t="s">
        <v>257</v>
      </c>
      <c r="G43" s="189"/>
      <c r="H43" s="189" t="s">
        <v>258</v>
      </c>
    </row>
    <row r="44" spans="1:8" x14ac:dyDescent="0.3">
      <c r="A44" s="341"/>
      <c r="B44" s="157"/>
      <c r="C44" s="40"/>
      <c r="D44" s="135"/>
      <c r="E44" s="40"/>
      <c r="F44" s="162"/>
      <c r="G44" s="189"/>
      <c r="H44" s="189"/>
    </row>
    <row r="45" spans="1:8" ht="28.2" x14ac:dyDescent="0.3">
      <c r="A45" s="341"/>
      <c r="B45" s="158" t="s">
        <v>200</v>
      </c>
      <c r="C45" s="42" t="s">
        <v>201</v>
      </c>
      <c r="D45" s="134" t="s">
        <v>202</v>
      </c>
      <c r="E45" s="42" t="s">
        <v>203</v>
      </c>
      <c r="F45" s="154" t="s">
        <v>204</v>
      </c>
      <c r="G45" s="189"/>
      <c r="H45" s="189" t="s">
        <v>205</v>
      </c>
    </row>
    <row r="46" spans="1:8" x14ac:dyDescent="0.3">
      <c r="A46" s="341"/>
      <c r="B46" s="157"/>
      <c r="C46" s="40"/>
      <c r="D46" s="135"/>
      <c r="E46" s="40"/>
      <c r="F46" s="162"/>
      <c r="G46" s="189"/>
      <c r="H46" s="189"/>
    </row>
    <row r="47" spans="1:8" ht="28.2" x14ac:dyDescent="0.3">
      <c r="A47" s="341"/>
      <c r="B47" s="158" t="s">
        <v>206</v>
      </c>
      <c r="C47" s="42" t="s">
        <v>207</v>
      </c>
      <c r="D47" s="136" t="s">
        <v>208</v>
      </c>
      <c r="E47" s="45" t="s">
        <v>209</v>
      </c>
      <c r="F47" s="140" t="s">
        <v>210</v>
      </c>
      <c r="G47" s="189"/>
      <c r="H47" s="189" t="s">
        <v>211</v>
      </c>
    </row>
    <row r="48" spans="1:8" x14ac:dyDescent="0.3">
      <c r="A48" s="342"/>
      <c r="B48" s="159"/>
      <c r="C48" s="50"/>
      <c r="D48" s="160"/>
      <c r="E48" s="57"/>
      <c r="F48" s="163"/>
      <c r="G48" s="189"/>
      <c r="H48" s="189"/>
    </row>
    <row r="49" spans="1:8" ht="83.4" x14ac:dyDescent="0.3">
      <c r="A49" s="343" t="s">
        <v>259</v>
      </c>
      <c r="B49" s="43" t="s">
        <v>260</v>
      </c>
      <c r="C49" s="158" t="s">
        <v>261</v>
      </c>
      <c r="D49" s="43" t="s">
        <v>262</v>
      </c>
      <c r="E49" s="158" t="s">
        <v>263</v>
      </c>
      <c r="F49" s="98" t="s">
        <v>264</v>
      </c>
      <c r="G49" s="189"/>
      <c r="H49" s="189" t="s">
        <v>234</v>
      </c>
    </row>
    <row r="50" spans="1:8" x14ac:dyDescent="0.3">
      <c r="A50" s="344"/>
      <c r="B50" s="51"/>
      <c r="C50" s="164"/>
      <c r="D50" s="52"/>
      <c r="E50" s="164"/>
      <c r="F50" s="102"/>
      <c r="G50" s="189"/>
      <c r="H50" s="189"/>
    </row>
    <row r="51" spans="1:8" ht="28.2" x14ac:dyDescent="0.3">
      <c r="A51" s="344"/>
      <c r="B51" s="43" t="s">
        <v>200</v>
      </c>
      <c r="C51" s="158" t="s">
        <v>201</v>
      </c>
      <c r="D51" s="43" t="s">
        <v>202</v>
      </c>
      <c r="E51" s="158" t="s">
        <v>203</v>
      </c>
      <c r="F51" s="98" t="s">
        <v>204</v>
      </c>
      <c r="G51" s="189"/>
      <c r="H51" s="189" t="s">
        <v>205</v>
      </c>
    </row>
    <row r="52" spans="1:8" x14ac:dyDescent="0.3">
      <c r="A52" s="344"/>
      <c r="B52" s="51"/>
      <c r="C52" s="164"/>
      <c r="D52" s="52"/>
      <c r="E52" s="164"/>
      <c r="F52" s="102"/>
      <c r="G52" s="189"/>
      <c r="H52" s="189"/>
    </row>
    <row r="53" spans="1:8" ht="28.2" x14ac:dyDescent="0.3">
      <c r="A53" s="344"/>
      <c r="B53" s="43" t="s">
        <v>206</v>
      </c>
      <c r="C53" s="134" t="s">
        <v>207</v>
      </c>
      <c r="D53" s="44" t="s">
        <v>208</v>
      </c>
      <c r="E53" s="147" t="s">
        <v>209</v>
      </c>
      <c r="F53" s="93" t="s">
        <v>210</v>
      </c>
      <c r="G53" s="189"/>
      <c r="H53" s="189" t="s">
        <v>211</v>
      </c>
    </row>
    <row r="54" spans="1:8" ht="15" customHeight="1" x14ac:dyDescent="0.3">
      <c r="A54" s="344"/>
      <c r="B54" s="53"/>
      <c r="C54" s="165"/>
      <c r="D54" s="54"/>
      <c r="E54" s="165"/>
      <c r="F54" s="95"/>
      <c r="G54" s="189"/>
      <c r="H54" s="189"/>
    </row>
    <row r="55" spans="1:8" ht="106.2" customHeight="1" x14ac:dyDescent="0.3">
      <c r="A55" s="345" t="s">
        <v>149</v>
      </c>
      <c r="B55" s="166" t="s">
        <v>265</v>
      </c>
      <c r="C55" s="107" t="s">
        <v>266</v>
      </c>
      <c r="D55" s="171" t="s">
        <v>267</v>
      </c>
      <c r="E55" s="107" t="s">
        <v>268</v>
      </c>
      <c r="F55" s="173" t="s">
        <v>269</v>
      </c>
      <c r="G55" s="189"/>
      <c r="H55" s="189" t="s">
        <v>270</v>
      </c>
    </row>
    <row r="56" spans="1:8" ht="24" customHeight="1" x14ac:dyDescent="0.3">
      <c r="A56" s="344"/>
      <c r="B56" s="167"/>
      <c r="C56" s="108"/>
      <c r="D56" s="165"/>
      <c r="E56" s="108"/>
      <c r="F56" s="174"/>
      <c r="G56" s="189"/>
      <c r="H56" s="189"/>
    </row>
    <row r="57" spans="1:8" ht="69.599999999999994" x14ac:dyDescent="0.3">
      <c r="A57" s="344"/>
      <c r="B57" s="168" t="s">
        <v>271</v>
      </c>
      <c r="C57" s="109" t="s">
        <v>272</v>
      </c>
      <c r="D57" s="158" t="s">
        <v>273</v>
      </c>
      <c r="E57" s="108" t="s">
        <v>274</v>
      </c>
      <c r="F57" s="174" t="s">
        <v>275</v>
      </c>
      <c r="G57" s="189"/>
      <c r="H57" s="189" t="s">
        <v>276</v>
      </c>
    </row>
    <row r="58" spans="1:8" ht="24" customHeight="1" x14ac:dyDescent="0.3">
      <c r="A58" s="344"/>
      <c r="B58" s="167"/>
      <c r="C58" s="108"/>
      <c r="D58" s="165"/>
      <c r="E58" s="110"/>
      <c r="F58" s="175"/>
      <c r="G58" s="189"/>
      <c r="H58" s="189"/>
    </row>
    <row r="59" spans="1:8" ht="76.2" customHeight="1" x14ac:dyDescent="0.3">
      <c r="A59" s="344"/>
      <c r="B59" s="168" t="s">
        <v>277</v>
      </c>
      <c r="C59" s="109" t="s">
        <v>278</v>
      </c>
      <c r="D59" s="158" t="s">
        <v>279</v>
      </c>
      <c r="E59" s="109" t="s">
        <v>280</v>
      </c>
      <c r="F59" s="139" t="s">
        <v>281</v>
      </c>
      <c r="G59" s="189"/>
      <c r="H59" s="189" t="s">
        <v>282</v>
      </c>
    </row>
    <row r="60" spans="1:8" ht="24.75" customHeight="1" x14ac:dyDescent="0.3">
      <c r="A60" s="344"/>
      <c r="B60" s="167"/>
      <c r="C60" s="108"/>
      <c r="D60" s="165"/>
      <c r="E60" s="108"/>
      <c r="F60" s="174"/>
      <c r="G60" s="189"/>
      <c r="H60" s="189"/>
    </row>
    <row r="61" spans="1:8" ht="36" customHeight="1" x14ac:dyDescent="0.3">
      <c r="A61" s="344"/>
      <c r="B61" s="168" t="s">
        <v>200</v>
      </c>
      <c r="C61" s="109" t="s">
        <v>201</v>
      </c>
      <c r="D61" s="158" t="s">
        <v>202</v>
      </c>
      <c r="E61" s="109" t="s">
        <v>203</v>
      </c>
      <c r="F61" s="139" t="s">
        <v>204</v>
      </c>
      <c r="G61" s="189"/>
      <c r="H61" s="189" t="s">
        <v>205</v>
      </c>
    </row>
    <row r="62" spans="1:8" ht="24.75" customHeight="1" x14ac:dyDescent="0.3">
      <c r="A62" s="344"/>
      <c r="B62" s="169"/>
      <c r="C62" s="111"/>
      <c r="D62" s="164"/>
      <c r="E62" s="111"/>
      <c r="F62" s="176"/>
      <c r="G62" s="189"/>
      <c r="H62" s="189"/>
    </row>
    <row r="63" spans="1:8" ht="39" customHeight="1" x14ac:dyDescent="0.3">
      <c r="A63" s="344"/>
      <c r="B63" s="168" t="s">
        <v>206</v>
      </c>
      <c r="C63" s="42" t="s">
        <v>207</v>
      </c>
      <c r="D63" s="136" t="s">
        <v>208</v>
      </c>
      <c r="E63" s="45" t="s">
        <v>209</v>
      </c>
      <c r="F63" s="140" t="s">
        <v>210</v>
      </c>
      <c r="G63" s="189"/>
      <c r="H63" s="189" t="s">
        <v>211</v>
      </c>
    </row>
    <row r="64" spans="1:8" ht="23.25" customHeight="1" x14ac:dyDescent="0.3">
      <c r="A64" s="344"/>
      <c r="B64" s="170"/>
      <c r="C64" s="112"/>
      <c r="D64" s="172"/>
      <c r="E64" s="112"/>
      <c r="F64" s="177"/>
      <c r="G64" s="189"/>
      <c r="H64" s="189"/>
    </row>
    <row r="65" spans="1:8" ht="97.2" x14ac:dyDescent="0.3">
      <c r="A65" s="350" t="s">
        <v>159</v>
      </c>
      <c r="B65" s="109" t="s">
        <v>283</v>
      </c>
      <c r="C65" s="158" t="s">
        <v>284</v>
      </c>
      <c r="D65" s="109" t="s">
        <v>285</v>
      </c>
      <c r="E65" s="165" t="s">
        <v>286</v>
      </c>
      <c r="F65" s="96" t="s">
        <v>287</v>
      </c>
      <c r="H65" s="189" t="s">
        <v>258</v>
      </c>
    </row>
    <row r="66" spans="1:8" x14ac:dyDescent="0.3">
      <c r="A66" s="344"/>
      <c r="B66" s="113"/>
      <c r="C66" s="178"/>
      <c r="D66" s="114"/>
      <c r="E66" s="180"/>
      <c r="F66" s="115"/>
    </row>
    <row r="67" spans="1:8" ht="28.2" x14ac:dyDescent="0.3">
      <c r="A67" s="344"/>
      <c r="B67" s="109" t="s">
        <v>200</v>
      </c>
      <c r="C67" s="158" t="s">
        <v>201</v>
      </c>
      <c r="D67" s="109" t="s">
        <v>202</v>
      </c>
      <c r="E67" s="158" t="s">
        <v>203</v>
      </c>
      <c r="F67" s="116" t="s">
        <v>204</v>
      </c>
      <c r="H67" s="189" t="s">
        <v>205</v>
      </c>
    </row>
    <row r="68" spans="1:8" x14ac:dyDescent="0.3">
      <c r="A68" s="344"/>
      <c r="B68" s="113"/>
      <c r="C68" s="178"/>
      <c r="D68" s="114"/>
      <c r="E68" s="178"/>
      <c r="F68" s="117"/>
      <c r="H68" s="189"/>
    </row>
    <row r="69" spans="1:8" ht="28.2" x14ac:dyDescent="0.3">
      <c r="A69" s="344"/>
      <c r="B69" s="109" t="s">
        <v>206</v>
      </c>
      <c r="C69" s="134" t="s">
        <v>207</v>
      </c>
      <c r="D69" s="44" t="s">
        <v>208</v>
      </c>
      <c r="E69" s="147" t="s">
        <v>209</v>
      </c>
      <c r="F69" s="93" t="s">
        <v>210</v>
      </c>
      <c r="H69" s="189" t="s">
        <v>211</v>
      </c>
    </row>
    <row r="70" spans="1:8" ht="16.2" thickBot="1" x14ac:dyDescent="0.35">
      <c r="A70" s="351"/>
      <c r="B70" s="118"/>
      <c r="C70" s="179"/>
      <c r="D70" s="119"/>
      <c r="E70" s="179"/>
      <c r="F70" s="120"/>
    </row>
    <row r="71" spans="1:8" ht="82.8" x14ac:dyDescent="0.3">
      <c r="A71" s="340" t="s">
        <v>154</v>
      </c>
      <c r="B71" s="217" t="s">
        <v>338</v>
      </c>
      <c r="C71" s="218" t="s">
        <v>339</v>
      </c>
      <c r="D71" s="219" t="s">
        <v>340</v>
      </c>
      <c r="E71" s="218" t="s">
        <v>341</v>
      </c>
      <c r="F71" s="220" t="s">
        <v>342</v>
      </c>
    </row>
    <row r="72" spans="1:8" x14ac:dyDescent="0.3">
      <c r="A72" s="341"/>
      <c r="B72" s="217"/>
      <c r="C72" s="218"/>
      <c r="D72" s="219"/>
      <c r="E72" s="218"/>
      <c r="F72" s="220"/>
    </row>
    <row r="73" spans="1:8" ht="16.2" thickBot="1" x14ac:dyDescent="0.35">
      <c r="A73" s="349"/>
      <c r="B73" s="221"/>
      <c r="C73" s="222"/>
      <c r="D73" s="223"/>
      <c r="E73" s="222"/>
      <c r="F73" s="224"/>
    </row>
  </sheetData>
  <mergeCells count="15">
    <mergeCell ref="A71:A73"/>
    <mergeCell ref="A65:A70"/>
    <mergeCell ref="A1:C1"/>
    <mergeCell ref="A2:C2"/>
    <mergeCell ref="A4:C4"/>
    <mergeCell ref="A6:C6"/>
    <mergeCell ref="A12:A17"/>
    <mergeCell ref="A8:D8"/>
    <mergeCell ref="H34:H42"/>
    <mergeCell ref="A43:A48"/>
    <mergeCell ref="A49:A54"/>
    <mergeCell ref="A55:A64"/>
    <mergeCell ref="A18:A27"/>
    <mergeCell ref="A28:A33"/>
    <mergeCell ref="A34:A4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61A61-09E6-4466-BD37-8331692619DA}">
  <sheetPr codeName="Sheet8"/>
  <dimension ref="A1:D35"/>
  <sheetViews>
    <sheetView workbookViewId="0">
      <selection activeCell="B35" sqref="B35"/>
    </sheetView>
  </sheetViews>
  <sheetFormatPr defaultColWidth="8.69921875" defaultRowHeight="15.6" x14ac:dyDescent="0.3"/>
  <cols>
    <col min="1" max="1" width="23.8984375" customWidth="1"/>
    <col min="2" max="2" width="5.19921875" bestFit="1" customWidth="1"/>
    <col min="3" max="3" width="8" bestFit="1" customWidth="1"/>
    <col min="4" max="4" width="23.5" bestFit="1" customWidth="1"/>
  </cols>
  <sheetData>
    <row r="1" spans="1:3" ht="16.2" thickBot="1" x14ac:dyDescent="0.35">
      <c r="A1" s="36" t="s">
        <v>169</v>
      </c>
      <c r="B1" s="121">
        <f>COUNTA('RISK LOG'!A10:A73)</f>
        <v>44</v>
      </c>
      <c r="C1" s="122"/>
    </row>
    <row r="2" spans="1:3" x14ac:dyDescent="0.3">
      <c r="A2" s="194" t="s">
        <v>170</v>
      </c>
      <c r="B2" s="195"/>
      <c r="C2" s="123"/>
    </row>
    <row r="3" spans="1:3" x14ac:dyDescent="0.3">
      <c r="A3" s="76">
        <v>5</v>
      </c>
      <c r="B3">
        <f>COUNTIF('RISK LOG'!$E$10:$E$73,A3)</f>
        <v>8</v>
      </c>
      <c r="C3" s="124"/>
    </row>
    <row r="4" spans="1:3" x14ac:dyDescent="0.3">
      <c r="A4" s="76">
        <v>4</v>
      </c>
      <c r="B4">
        <f>COUNTIF('RISK LOG'!$E$10:$E$73,A4)</f>
        <v>14</v>
      </c>
      <c r="C4" s="124"/>
    </row>
    <row r="5" spans="1:3" x14ac:dyDescent="0.3">
      <c r="A5" s="76">
        <v>3</v>
      </c>
      <c r="B5">
        <f>COUNTIF('RISK LOG'!$E$10:$E$73,A5)</f>
        <v>13</v>
      </c>
      <c r="C5" s="124"/>
    </row>
    <row r="6" spans="1:3" x14ac:dyDescent="0.3">
      <c r="A6" s="76">
        <v>2</v>
      </c>
      <c r="B6">
        <f>COUNTIF('RISK LOG'!$E$10:$E$73,A6)</f>
        <v>9</v>
      </c>
      <c r="C6" s="124"/>
    </row>
    <row r="7" spans="1:3" x14ac:dyDescent="0.3">
      <c r="A7" s="76">
        <v>1</v>
      </c>
      <c r="B7">
        <f>COUNTIF('RISK LOG'!$E$10:$E$73,A7)</f>
        <v>0</v>
      </c>
      <c r="C7" s="124"/>
    </row>
    <row r="8" spans="1:3" ht="16.2" thickBot="1" x14ac:dyDescent="0.35">
      <c r="A8" s="77" t="s">
        <v>171</v>
      </c>
      <c r="B8">
        <f>SUM(B1-SUM(B3:B7))</f>
        <v>0</v>
      </c>
      <c r="C8" s="125"/>
    </row>
    <row r="9" spans="1:3" x14ac:dyDescent="0.3">
      <c r="A9" s="358" t="s">
        <v>172</v>
      </c>
      <c r="B9" s="359"/>
      <c r="C9" s="123"/>
    </row>
    <row r="10" spans="1:3" x14ac:dyDescent="0.3">
      <c r="A10" s="76" t="s">
        <v>143</v>
      </c>
      <c r="B10" s="181">
        <f>COUNTIF('RISK LOG'!$D$10:$D$73,A10)</f>
        <v>0</v>
      </c>
      <c r="C10" s="124"/>
    </row>
    <row r="11" spans="1:3" x14ac:dyDescent="0.3">
      <c r="A11" s="76" t="s">
        <v>154</v>
      </c>
      <c r="B11" s="181">
        <f>COUNTIF('RISK LOG'!$D$10:$D$73,A11)</f>
        <v>1</v>
      </c>
      <c r="C11" s="124"/>
    </row>
    <row r="12" spans="1:3" x14ac:dyDescent="0.3">
      <c r="A12" s="76" t="s">
        <v>147</v>
      </c>
      <c r="B12" s="181">
        <f>COUNTIF('RISK LOG'!$D$10:$D$73,A12)</f>
        <v>0</v>
      </c>
      <c r="C12" s="124"/>
    </row>
    <row r="13" spans="1:3" x14ac:dyDescent="0.3">
      <c r="A13" s="76" t="s">
        <v>149</v>
      </c>
      <c r="B13" s="181">
        <f>COUNTIF('RISK LOG'!$D$10:$D$73,A13)</f>
        <v>12</v>
      </c>
      <c r="C13" s="124"/>
    </row>
    <row r="14" spans="1:3" x14ac:dyDescent="0.3">
      <c r="A14" s="76" t="s">
        <v>151</v>
      </c>
      <c r="B14" s="181">
        <f>COUNTIF('RISK LOG'!$D$10:$D$73,A14)</f>
        <v>23</v>
      </c>
      <c r="C14" s="124"/>
    </row>
    <row r="15" spans="1:3" x14ac:dyDescent="0.3">
      <c r="A15" s="76" t="s">
        <v>153</v>
      </c>
      <c r="B15" s="181">
        <f>COUNTIF('RISK LOG'!$D$10:$D$73,A15)</f>
        <v>0</v>
      </c>
      <c r="C15" s="124"/>
    </row>
    <row r="16" spans="1:3" x14ac:dyDescent="0.3">
      <c r="A16" s="76" t="s">
        <v>156</v>
      </c>
      <c r="B16" s="181">
        <f>COUNTIF('RISK LOG'!$D$10:$D$73,A16)</f>
        <v>0</v>
      </c>
      <c r="C16" s="124"/>
    </row>
    <row r="17" spans="1:3" x14ac:dyDescent="0.3">
      <c r="A17" s="76" t="s">
        <v>159</v>
      </c>
      <c r="B17" s="181">
        <f>COUNTIF('RISK LOG'!$D$10:$D$73,A17)</f>
        <v>8</v>
      </c>
      <c r="C17" s="124"/>
    </row>
    <row r="18" spans="1:3" x14ac:dyDescent="0.3">
      <c r="A18" s="76" t="s">
        <v>160</v>
      </c>
      <c r="B18" s="181">
        <f>COUNTIF('RISK LOG'!$D$10:$D$73,A18)</f>
        <v>0</v>
      </c>
      <c r="C18" s="124"/>
    </row>
    <row r="19" spans="1:3" x14ac:dyDescent="0.3">
      <c r="A19" s="78" t="s">
        <v>171</v>
      </c>
      <c r="B19" s="181">
        <f>SUM(B1-SUM(B10:B18))</f>
        <v>0</v>
      </c>
      <c r="C19" s="125"/>
    </row>
    <row r="20" spans="1:3" x14ac:dyDescent="0.3">
      <c r="A20" s="358" t="s">
        <v>173</v>
      </c>
      <c r="B20" s="359"/>
      <c r="C20" s="123"/>
    </row>
    <row r="21" spans="1:3" x14ac:dyDescent="0.3">
      <c r="A21" s="76" t="s">
        <v>174</v>
      </c>
      <c r="B21">
        <f>COUNTIFS('RISK LOG'!$J$10:$J$73,"&lt;=3",'RISK LOG'!$J$10:$J$73,"&gt;=1")</f>
        <v>0</v>
      </c>
      <c r="C21" s="124"/>
    </row>
    <row r="22" spans="1:3" x14ac:dyDescent="0.3">
      <c r="A22" s="76" t="s">
        <v>175</v>
      </c>
      <c r="B22">
        <f>COUNTIFS('RISK LOG'!$J$10:$J$73,"&lt;=7",'RISK LOG'!$J$10:$J$73,"&gt;=4")</f>
        <v>0</v>
      </c>
      <c r="C22" s="124"/>
    </row>
    <row r="23" spans="1:3" x14ac:dyDescent="0.3">
      <c r="A23" s="76" t="s">
        <v>176</v>
      </c>
      <c r="B23">
        <f>COUNTIFS('RISK LOG'!$J$10:$J$73,"&lt;=14",'RISK LOG'!$J$10:$J$73,"&gt;=8")</f>
        <v>0</v>
      </c>
      <c r="C23" s="124"/>
    </row>
    <row r="24" spans="1:3" x14ac:dyDescent="0.3">
      <c r="A24" s="76" t="s">
        <v>177</v>
      </c>
      <c r="B24">
        <f>COUNTIFS('RISK LOG'!$J$10:$J$73,"&lt;=19",'RISK LOG'!$J$10:$J$73,"&gt;=15")</f>
        <v>0</v>
      </c>
      <c r="C24" s="124"/>
    </row>
    <row r="25" spans="1:3" x14ac:dyDescent="0.3">
      <c r="A25" s="76" t="s">
        <v>178</v>
      </c>
      <c r="B25">
        <f>COUNTIFS('RISK LOG'!$J$10:$J$73,"&lt;=25",'RISK LOG'!$J$10:$J$73,"&gt;=20")</f>
        <v>0</v>
      </c>
      <c r="C25" s="124"/>
    </row>
    <row r="26" spans="1:3" x14ac:dyDescent="0.3">
      <c r="A26" s="78" t="s">
        <v>171</v>
      </c>
      <c r="B26" s="35">
        <f>B1-(SUM(B21:B25))</f>
        <v>44</v>
      </c>
      <c r="C26" s="125"/>
    </row>
    <row r="27" spans="1:3" x14ac:dyDescent="0.3">
      <c r="A27" s="360" t="s">
        <v>179</v>
      </c>
      <c r="B27" s="361"/>
      <c r="C27" s="123"/>
    </row>
    <row r="28" spans="1:3" x14ac:dyDescent="0.3">
      <c r="A28" s="76" t="s">
        <v>174</v>
      </c>
      <c r="B28">
        <f>COUNTIFS('RISK LOG'!$N$10:$N$73,"&lt;=3",'RISK LOG'!$N$10:$N$73,"&gt;=1")</f>
        <v>0</v>
      </c>
      <c r="C28" s="124"/>
    </row>
    <row r="29" spans="1:3" x14ac:dyDescent="0.3">
      <c r="A29" s="76" t="s">
        <v>175</v>
      </c>
      <c r="B29">
        <f>COUNTIFS('RISK LOG'!$N$10:$N$73,"&lt;=7",'RISK LOG'!$N$10:$N$73,"&gt;=4")</f>
        <v>0</v>
      </c>
      <c r="C29" s="124"/>
    </row>
    <row r="30" spans="1:3" x14ac:dyDescent="0.3">
      <c r="A30" s="76" t="s">
        <v>176</v>
      </c>
      <c r="B30">
        <f>COUNTIFS('RISK LOG'!$N$10:$N$73,"&lt;=14",'RISK LOG'!$N$10:$N$73,"&gt;=8")</f>
        <v>0</v>
      </c>
      <c r="C30" s="124"/>
    </row>
    <row r="31" spans="1:3" x14ac:dyDescent="0.3">
      <c r="A31" s="76" t="s">
        <v>177</v>
      </c>
      <c r="B31">
        <f>COUNTIFS('RISK LOG'!$N$10:$N$73,"&lt;=19",'RISK LOG'!$N$10:$N$73,"&gt;=15")</f>
        <v>0</v>
      </c>
      <c r="C31" s="124"/>
    </row>
    <row r="32" spans="1:3" x14ac:dyDescent="0.3">
      <c r="A32" s="76" t="s">
        <v>178</v>
      </c>
      <c r="B32">
        <f>COUNTIFS('RISK LOG'!$N$10:$N$73,"&lt;=25",'RISK LOG'!$N$10:$N$73,"&gt;=20")</f>
        <v>0</v>
      </c>
      <c r="C32" s="124"/>
    </row>
    <row r="33" spans="1:4" x14ac:dyDescent="0.3">
      <c r="A33" s="76" t="s">
        <v>180</v>
      </c>
      <c r="B33">
        <f>COUNTIFS('RISK LOG'!$N$10:$N$73,"&lt;30",'RISK LOG'!$N$10:$N$73,"&gt;15")</f>
        <v>0</v>
      </c>
      <c r="C33" s="124"/>
      <c r="D33" t="s">
        <v>181</v>
      </c>
    </row>
    <row r="34" spans="1:4" x14ac:dyDescent="0.3">
      <c r="A34" s="76" t="s">
        <v>182</v>
      </c>
      <c r="B34">
        <f>COUNTIFS('RISK LOG'!$N$10:$N$73,"&lt;30",'RISK LOG'!$N$10:$N$73,"&gt;10")</f>
        <v>0</v>
      </c>
      <c r="C34" s="124"/>
      <c r="D34" t="s">
        <v>183</v>
      </c>
    </row>
    <row r="35" spans="1:4" x14ac:dyDescent="0.3">
      <c r="A35" s="77" t="s">
        <v>171</v>
      </c>
      <c r="B35" s="79">
        <f>B1-(SUM(B28:B34))</f>
        <v>44</v>
      </c>
      <c r="C35" s="125"/>
    </row>
  </sheetData>
  <mergeCells count="3">
    <mergeCell ref="A9:B9"/>
    <mergeCell ref="A20:B20"/>
    <mergeCell ref="A27:B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MigrationWizIdPermissions xmlns="16fd6e16-2311-44ca-ae00-1938ff60d254" xsi:nil="true"/>
    <MigrationWizIdVersion xmlns="16fd6e16-2311-44ca-ae00-1938ff60d254" xsi:nil="true"/>
    <_ip_UnifiedCompliancePolicyProperties xmlns="http://schemas.microsoft.com/sharepoint/v3" xsi:nil="true"/>
    <MigrationWizId xmlns="16fd6e16-2311-44ca-ae00-1938ff60d254" xsi:nil="true"/>
    <_activity xmlns="16fd6e16-2311-44ca-ae00-1938ff60d2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8752F957A7CC4DB68171A7D9F6BA91" ma:contentTypeVersion="22" ma:contentTypeDescription="Create a new document." ma:contentTypeScope="" ma:versionID="2b421eed8467d840f56591fbc614c1d7">
  <xsd:schema xmlns:xsd="http://www.w3.org/2001/XMLSchema" xmlns:xs="http://www.w3.org/2001/XMLSchema" xmlns:p="http://schemas.microsoft.com/office/2006/metadata/properties" xmlns:ns1="http://schemas.microsoft.com/sharepoint/v3" xmlns:ns3="16fd6e16-2311-44ca-ae00-1938ff60d254" xmlns:ns4="a134cae3-d5c7-4aff-a2c5-c1086e2f096b" targetNamespace="http://schemas.microsoft.com/office/2006/metadata/properties" ma:root="true" ma:fieldsID="eb2d49f26c3255f734ff42d202ca8021" ns1:_="" ns3:_="" ns4:_="">
    <xsd:import namespace="http://schemas.microsoft.com/sharepoint/v3"/>
    <xsd:import namespace="16fd6e16-2311-44ca-ae00-1938ff60d254"/>
    <xsd:import namespace="a134cae3-d5c7-4aff-a2c5-c1086e2f096b"/>
    <xsd:element name="properties">
      <xsd:complexType>
        <xsd:sequence>
          <xsd:element name="documentManagement">
            <xsd:complexType>
              <xsd:all>
                <xsd:element ref="ns3:MigrationWizId" minOccurs="0"/>
                <xsd:element ref="ns3:MigrationWizIdPermissions" minOccurs="0"/>
                <xsd:element ref="ns3:MigrationWizIdVersion" minOccurs="0"/>
                <xsd:element ref="ns3:MediaServiceMetadata" minOccurs="0"/>
                <xsd:element ref="ns3:MediaServiceFastMetadata" minOccurs="0"/>
                <xsd:element ref="ns3:MediaServiceDateTaken" minOccurs="0"/>
                <xsd:element ref="ns3:MediaServiceAutoTags" minOccurs="0"/>
                <xsd:element ref="ns3:MediaLengthInSeconds" minOccurs="0"/>
                <xsd:element ref="ns1:_ip_UnifiedCompliancePolicyProperties" minOccurs="0"/>
                <xsd:element ref="ns1:_ip_UnifiedCompliancePolicyUIAction" minOccurs="0"/>
                <xsd:element ref="ns3:MediaServiceOCR" minOccurs="0"/>
                <xsd:element ref="ns3:MediaServiceGenerationTime" minOccurs="0"/>
                <xsd:element ref="ns3:MediaServiceEventHashCode"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fd6e16-2311-44ca-ae00-1938ff60d25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Location" ma:index="27" nillable="true" ma:displayName="Location" ma:descrip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34cae3-d5c7-4aff-a2c5-c1086e2f096b"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SharingHintHash" ma:index="2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E74B9A-830D-4683-A154-AD3DB668121F}">
  <ds:schemaRefs>
    <ds:schemaRef ds:uri="http://schemas.openxmlformats.org/package/2006/metadata/core-properties"/>
    <ds:schemaRef ds:uri="http://purl.org/dc/dcmitype/"/>
    <ds:schemaRef ds:uri="http://schemas.microsoft.com/office/2006/metadata/properties"/>
    <ds:schemaRef ds:uri="http://schemas.microsoft.com/sharepoint/v3"/>
    <ds:schemaRef ds:uri="16fd6e16-2311-44ca-ae00-1938ff60d254"/>
    <ds:schemaRef ds:uri="http://schemas.microsoft.com/office/2006/documentManagement/types"/>
    <ds:schemaRef ds:uri="http://purl.org/dc/elements/1.1/"/>
    <ds:schemaRef ds:uri="http://www.w3.org/XML/1998/namespace"/>
    <ds:schemaRef ds:uri="http://schemas.microsoft.com/office/infopath/2007/PartnerControls"/>
    <ds:schemaRef ds:uri="http://purl.org/dc/terms/"/>
    <ds:schemaRef ds:uri="a134cae3-d5c7-4aff-a2c5-c1086e2f096b"/>
  </ds:schemaRefs>
</ds:datastoreItem>
</file>

<file path=customXml/itemProps2.xml><?xml version="1.0" encoding="utf-8"?>
<ds:datastoreItem xmlns:ds="http://schemas.openxmlformats.org/officeDocument/2006/customXml" ds:itemID="{8457C4CC-09BB-4328-A047-18AD8874B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6fd6e16-2311-44ca-ae00-1938ff60d254"/>
    <ds:schemaRef ds:uri="a134cae3-d5c7-4aff-a2c5-c1086e2f0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85DE4B-045A-46BB-85E0-14875D681050}">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Supplier Governance</vt:lpstr>
      <vt:lpstr>RAW Governance (NHS-D) </vt:lpstr>
      <vt:lpstr>Log Template Version History</vt:lpstr>
      <vt:lpstr>Pick Lists</vt:lpstr>
      <vt:lpstr>Guidance</vt:lpstr>
      <vt:lpstr>RISK LOG</vt:lpstr>
      <vt:lpstr>Impact Scales</vt:lpstr>
      <vt:lpstr>Metrics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Lee</dc:creator>
  <cp:keywords/>
  <dc:description/>
  <cp:lastModifiedBy>HILLYARD, Martin (NHS ENGLAND - X26)</cp:lastModifiedBy>
  <cp:revision/>
  <dcterms:created xsi:type="dcterms:W3CDTF">2020-01-31T12:52:55Z</dcterms:created>
  <dcterms:modified xsi:type="dcterms:W3CDTF">2024-12-19T13:44:23Z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0x0101007C8752F957A7CC4DB68171A7D9F6BA91</vt:lpwstr>
  </property>
</Properties>
</file>