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defaultThemeVersion="166925"/>
  <mc:AlternateContent xmlns:mc="http://schemas.openxmlformats.org/markup-compatibility/2006">
    <mc:Choice Requires="x15">
      <x15ac:absPath xmlns:x15ac="http://schemas.microsoft.com/office/spreadsheetml/2010/11/ac" url="https://nhs-my.sharepoint.com/personal/sarah_freeman4_nhs_net/Documents/Legal docs/"/>
    </mc:Choice>
  </mc:AlternateContent>
  <xr:revisionPtr revIDLastSave="12" documentId="8_{9B3F7806-9A22-43F4-896F-63DEEC8F374C}" xr6:coauthVersionLast="47" xr6:coauthVersionMax="47" xr10:uidLastSave="{1DBEA64B-672E-46CB-BE9A-15B9CD73F5C8}"/>
  <workbookProtection workbookAlgorithmName="SHA-512" workbookHashValue="plp+z3qz0aCldbF8pOHHmWLU/6/9XVrXXzp276a86RoYs2PyFC4aNKQv29392gpYKC38aa3iikcdtJrIg9uKPA==" workbookSaltValue="UIbQR5BvhJVA0Mep0UcaHw==" workbookSpinCount="100000" lockStructure="1"/>
  <bookViews>
    <workbookView xWindow="-28920" yWindow="-120" windowWidth="29040" windowHeight="15720" xr2:uid="{A4764960-8DD0-4F1E-A34C-715531F2E43B}"/>
  </bookViews>
  <sheets>
    <sheet name="Acute Discharge SitRep" sheetId="1" r:id="rId1"/>
  </sheets>
  <definedNames>
    <definedName name="_Hlk159838077" localSheetId="0">'Acute Discharge SitRep'!#REF!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5" i="1" l="1"/>
  <c r="J122" i="1"/>
  <c r="J79" i="1"/>
  <c r="K163" i="1"/>
  <c r="K120" i="1"/>
  <c r="J203" i="1" l="1"/>
  <c r="J167" i="1"/>
  <c r="J160"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25" i="1"/>
  <c r="J124" i="1"/>
  <c r="J77" i="1"/>
  <c r="J65" i="1" a="1"/>
  <c r="J65" i="1" s="1"/>
  <c r="J54" i="1" a="1"/>
  <c r="J54" i="1" s="1"/>
  <c r="J42" i="1"/>
  <c r="I117" i="1"/>
  <c r="I109" i="1"/>
  <c r="I110" i="1"/>
  <c r="I111" i="1"/>
  <c r="I112" i="1"/>
  <c r="I113" i="1"/>
  <c r="I114" i="1"/>
  <c r="I115" i="1"/>
  <c r="I116" i="1"/>
  <c r="I102" i="1"/>
  <c r="I103" i="1"/>
  <c r="I104" i="1"/>
  <c r="I105" i="1"/>
  <c r="I106" i="1"/>
  <c r="I107" i="1"/>
  <c r="I108" i="1"/>
  <c r="I100" i="1"/>
  <c r="H102" i="1"/>
  <c r="H103" i="1"/>
  <c r="H104" i="1"/>
  <c r="H105" i="1"/>
  <c r="H106" i="1"/>
  <c r="H107" i="1"/>
  <c r="H108" i="1"/>
  <c r="H109" i="1"/>
  <c r="H110" i="1"/>
  <c r="H111" i="1"/>
  <c r="H112" i="1"/>
  <c r="H113" i="1"/>
  <c r="H114" i="1"/>
  <c r="H115" i="1"/>
  <c r="H116" i="1"/>
  <c r="H117" i="1"/>
  <c r="H6" i="1" a="1"/>
  <c r="H6" i="1" s="1"/>
  <c r="G102" i="1"/>
  <c r="G103" i="1"/>
  <c r="G104" i="1"/>
  <c r="G105" i="1"/>
  <c r="G106" i="1"/>
  <c r="G107" i="1"/>
  <c r="G108" i="1"/>
  <c r="G109" i="1"/>
  <c r="G110" i="1"/>
  <c r="G111" i="1"/>
  <c r="G112" i="1"/>
  <c r="G113" i="1"/>
  <c r="G114" i="1"/>
  <c r="G115" i="1"/>
  <c r="G116" i="1"/>
  <c r="G117" i="1"/>
  <c r="G101" i="1"/>
  <c r="G6" i="1"/>
  <c r="F6" i="1" a="1"/>
  <c r="F6" i="1" s="1"/>
  <c r="L79" i="1" l="1"/>
  <c r="K79" i="1"/>
  <c r="F79" i="1"/>
  <c r="G79" i="1"/>
  <c r="I79" i="1"/>
  <c r="N79" i="1" l="1"/>
  <c r="K165" i="1"/>
  <c r="I165" i="1"/>
  <c r="H165" i="1"/>
  <c r="K52" i="1"/>
  <c r="K47" i="1"/>
  <c r="J52" i="1" a="1"/>
  <c r="J52" i="1" s="1"/>
  <c r="J47" i="1"/>
  <c r="K122" i="1"/>
  <c r="H122" i="1"/>
  <c r="K63" i="1"/>
  <c r="J63" i="1" a="1"/>
  <c r="J63" i="1" s="1"/>
  <c r="K28" i="1"/>
  <c r="J28" i="1" a="1"/>
  <c r="J28" i="1" s="1"/>
  <c r="K10" i="1"/>
  <c r="K17" i="1"/>
  <c r="J17" i="1" a="1"/>
  <c r="J17" i="1" s="1"/>
  <c r="J13" i="1"/>
  <c r="M79" i="1"/>
  <c r="G165" i="1"/>
  <c r="G122" i="1"/>
  <c r="I122" i="1"/>
  <c r="J10" i="1"/>
  <c r="F165" i="1" l="1"/>
  <c r="F122" i="1"/>
  <c r="F117" i="1"/>
  <c r="F116" i="1"/>
  <c r="F115" i="1"/>
  <c r="F114" i="1"/>
  <c r="F113" i="1"/>
  <c r="F112" i="1"/>
  <c r="F111" i="1"/>
  <c r="F110" i="1"/>
  <c r="F109" i="1"/>
  <c r="F108" i="1"/>
  <c r="F107" i="1"/>
  <c r="F106" i="1"/>
  <c r="F105" i="1"/>
  <c r="F104" i="1"/>
  <c r="F103" i="1"/>
  <c r="F102" i="1"/>
  <c r="H79" i="1"/>
  <c r="J72" i="1" a="1"/>
  <c r="J72" i="1" s="1"/>
  <c r="J71" i="1" a="1"/>
  <c r="J71" i="1" s="1"/>
  <c r="J70" i="1" a="1"/>
  <c r="J70" i="1" s="1"/>
  <c r="J69" i="1" a="1"/>
  <c r="J69" i="1" s="1"/>
  <c r="J68" i="1" a="1"/>
  <c r="J68" i="1" s="1"/>
  <c r="J67" i="1" a="1"/>
  <c r="J67" i="1" s="1"/>
  <c r="J66" i="1" a="1"/>
  <c r="J66" i="1" s="1"/>
  <c r="J61" i="1" a="1"/>
  <c r="J61" i="1" s="1"/>
  <c r="J60" i="1" a="1"/>
  <c r="J60" i="1" s="1"/>
  <c r="J59" i="1" a="1"/>
  <c r="J59" i="1" s="1"/>
  <c r="J58" i="1" a="1"/>
  <c r="J58" i="1" s="1"/>
  <c r="J57" i="1" a="1"/>
  <c r="J57" i="1" s="1"/>
  <c r="J56" i="1" a="1"/>
  <c r="J56" i="1" s="1"/>
  <c r="J55" i="1" a="1"/>
  <c r="J55" i="1" s="1"/>
  <c r="I63" i="1" l="1"/>
  <c r="H63" i="1"/>
  <c r="G63" i="1"/>
  <c r="F63" i="1"/>
  <c r="I52" i="1"/>
  <c r="H52" i="1"/>
  <c r="G52" i="1"/>
  <c r="F52" i="1"/>
  <c r="I28" i="1"/>
  <c r="H28" i="1"/>
  <c r="G28" i="1"/>
  <c r="F28" i="1"/>
  <c r="I17" i="1"/>
  <c r="H17" i="1"/>
  <c r="G17" i="1"/>
  <c r="F17" i="1"/>
  <c r="I203" i="1"/>
  <c r="H203" i="1"/>
  <c r="G203" i="1"/>
  <c r="F203" i="1"/>
  <c r="J202" i="1"/>
  <c r="I202" i="1"/>
  <c r="H202" i="1"/>
  <c r="G202" i="1"/>
  <c r="F202" i="1"/>
  <c r="J201" i="1"/>
  <c r="I201" i="1"/>
  <c r="H201" i="1"/>
  <c r="G201" i="1"/>
  <c r="F201" i="1"/>
  <c r="J200" i="1"/>
  <c r="I200" i="1"/>
  <c r="H200" i="1"/>
  <c r="G200" i="1"/>
  <c r="F200" i="1"/>
  <c r="J199" i="1"/>
  <c r="I199" i="1"/>
  <c r="H199" i="1"/>
  <c r="G199" i="1"/>
  <c r="F199" i="1"/>
  <c r="J198" i="1"/>
  <c r="I198" i="1"/>
  <c r="H198" i="1"/>
  <c r="G198" i="1"/>
  <c r="F198" i="1"/>
  <c r="J197" i="1"/>
  <c r="I197" i="1"/>
  <c r="H197" i="1"/>
  <c r="G197" i="1"/>
  <c r="F197" i="1"/>
  <c r="J196" i="1"/>
  <c r="I196" i="1"/>
  <c r="H196" i="1"/>
  <c r="G196" i="1"/>
  <c r="F196" i="1"/>
  <c r="J195" i="1"/>
  <c r="I195" i="1"/>
  <c r="H195" i="1"/>
  <c r="G195" i="1"/>
  <c r="F195" i="1"/>
  <c r="J194" i="1"/>
  <c r="I194" i="1"/>
  <c r="H194" i="1"/>
  <c r="G194" i="1"/>
  <c r="F194" i="1"/>
  <c r="J193" i="1"/>
  <c r="I193" i="1"/>
  <c r="H193" i="1"/>
  <c r="G193" i="1"/>
  <c r="F193" i="1"/>
  <c r="J192" i="1"/>
  <c r="I192" i="1"/>
  <c r="H192" i="1"/>
  <c r="G192" i="1"/>
  <c r="F192" i="1"/>
  <c r="J191" i="1"/>
  <c r="I191" i="1"/>
  <c r="H191" i="1"/>
  <c r="G191" i="1"/>
  <c r="F191" i="1"/>
  <c r="J190" i="1"/>
  <c r="I190" i="1"/>
  <c r="H190" i="1"/>
  <c r="G190" i="1"/>
  <c r="F190" i="1"/>
  <c r="J189" i="1"/>
  <c r="I189" i="1"/>
  <c r="H189" i="1"/>
  <c r="G189" i="1"/>
  <c r="F189" i="1"/>
  <c r="J188" i="1"/>
  <c r="I188" i="1"/>
  <c r="H188" i="1"/>
  <c r="G188" i="1"/>
  <c r="F188" i="1"/>
  <c r="J187" i="1"/>
  <c r="I187" i="1"/>
  <c r="H187" i="1"/>
  <c r="G187" i="1"/>
  <c r="F187" i="1"/>
  <c r="J186" i="1"/>
  <c r="I186" i="1"/>
  <c r="H186" i="1"/>
  <c r="G186" i="1"/>
  <c r="F186" i="1"/>
  <c r="J185" i="1"/>
  <c r="I185" i="1"/>
  <c r="H185" i="1"/>
  <c r="G185" i="1"/>
  <c r="F185" i="1"/>
  <c r="J184" i="1"/>
  <c r="I184" i="1"/>
  <c r="H184" i="1"/>
  <c r="G184" i="1"/>
  <c r="F184" i="1"/>
  <c r="J183" i="1"/>
  <c r="I183" i="1"/>
  <c r="H183" i="1"/>
  <c r="G183" i="1"/>
  <c r="F183" i="1"/>
  <c r="J182" i="1"/>
  <c r="I182" i="1"/>
  <c r="H182" i="1"/>
  <c r="G182" i="1"/>
  <c r="F182" i="1"/>
  <c r="J181" i="1"/>
  <c r="I181" i="1"/>
  <c r="H181" i="1"/>
  <c r="G181" i="1"/>
  <c r="F181" i="1"/>
  <c r="J180" i="1"/>
  <c r="I180" i="1"/>
  <c r="H180" i="1"/>
  <c r="G180" i="1"/>
  <c r="F180" i="1"/>
  <c r="J179" i="1"/>
  <c r="I179" i="1"/>
  <c r="H179" i="1"/>
  <c r="G179" i="1"/>
  <c r="F179" i="1"/>
  <c r="J178" i="1"/>
  <c r="I178" i="1"/>
  <c r="H178" i="1"/>
  <c r="G178" i="1"/>
  <c r="F178" i="1"/>
  <c r="J177" i="1"/>
  <c r="I177" i="1"/>
  <c r="H177" i="1"/>
  <c r="G177" i="1"/>
  <c r="F177" i="1"/>
  <c r="J176" i="1"/>
  <c r="I176" i="1"/>
  <c r="H176" i="1"/>
  <c r="G176" i="1"/>
  <c r="F176" i="1"/>
  <c r="J175" i="1"/>
  <c r="I175" i="1"/>
  <c r="H175" i="1"/>
  <c r="G175" i="1"/>
  <c r="F175" i="1"/>
  <c r="J174" i="1"/>
  <c r="I174" i="1"/>
  <c r="H174" i="1"/>
  <c r="G174" i="1"/>
  <c r="F174" i="1"/>
  <c r="J173" i="1"/>
  <c r="I173" i="1"/>
  <c r="H173" i="1"/>
  <c r="G173" i="1"/>
  <c r="F173" i="1"/>
  <c r="J172" i="1"/>
  <c r="I172" i="1"/>
  <c r="H172" i="1"/>
  <c r="G172" i="1"/>
  <c r="F172" i="1"/>
  <c r="J171" i="1"/>
  <c r="I171" i="1"/>
  <c r="H171" i="1"/>
  <c r="G171" i="1"/>
  <c r="F171" i="1"/>
  <c r="J170" i="1"/>
  <c r="I170" i="1"/>
  <c r="H170" i="1"/>
  <c r="G170" i="1"/>
  <c r="F170" i="1"/>
  <c r="J169" i="1"/>
  <c r="I169" i="1"/>
  <c r="H169" i="1"/>
  <c r="G169" i="1"/>
  <c r="F169" i="1"/>
  <c r="J168" i="1"/>
  <c r="I168" i="1"/>
  <c r="H168" i="1"/>
  <c r="G168" i="1"/>
  <c r="F168" i="1"/>
  <c r="I167" i="1"/>
  <c r="H167" i="1"/>
  <c r="G167" i="1"/>
  <c r="F167" i="1"/>
  <c r="I163" i="1"/>
  <c r="H163" i="1"/>
  <c r="G163" i="1"/>
  <c r="F163" i="1"/>
  <c r="I160" i="1"/>
  <c r="H160" i="1"/>
  <c r="G160" i="1"/>
  <c r="F160" i="1"/>
  <c r="I159" i="1"/>
  <c r="H159" i="1"/>
  <c r="G159" i="1"/>
  <c r="F159" i="1"/>
  <c r="I158" i="1"/>
  <c r="H158" i="1"/>
  <c r="G158" i="1"/>
  <c r="F158" i="1"/>
  <c r="I157" i="1"/>
  <c r="H157" i="1"/>
  <c r="G157" i="1"/>
  <c r="F157" i="1"/>
  <c r="I156" i="1"/>
  <c r="H156" i="1"/>
  <c r="G156" i="1"/>
  <c r="F156" i="1"/>
  <c r="I155" i="1"/>
  <c r="H155" i="1"/>
  <c r="G155" i="1"/>
  <c r="F155" i="1"/>
  <c r="I154" i="1"/>
  <c r="H154" i="1"/>
  <c r="G154" i="1"/>
  <c r="F154" i="1"/>
  <c r="I153" i="1"/>
  <c r="H153" i="1"/>
  <c r="G153" i="1"/>
  <c r="F153" i="1"/>
  <c r="I152" i="1"/>
  <c r="H152" i="1"/>
  <c r="G152" i="1"/>
  <c r="F152" i="1"/>
  <c r="I151" i="1"/>
  <c r="H151" i="1"/>
  <c r="G151" i="1"/>
  <c r="F151" i="1"/>
  <c r="I150" i="1"/>
  <c r="H150" i="1"/>
  <c r="G150" i="1"/>
  <c r="F150" i="1"/>
  <c r="I149" i="1"/>
  <c r="H149" i="1"/>
  <c r="G149" i="1"/>
  <c r="F149" i="1"/>
  <c r="I148" i="1"/>
  <c r="H148" i="1"/>
  <c r="G148" i="1"/>
  <c r="F148" i="1"/>
  <c r="I147" i="1"/>
  <c r="H147" i="1"/>
  <c r="G147" i="1"/>
  <c r="F147" i="1"/>
  <c r="I146" i="1"/>
  <c r="H146" i="1"/>
  <c r="G146" i="1"/>
  <c r="F146" i="1"/>
  <c r="I145" i="1"/>
  <c r="H145" i="1"/>
  <c r="G145" i="1"/>
  <c r="F145" i="1"/>
  <c r="I144" i="1"/>
  <c r="H144" i="1"/>
  <c r="G144" i="1"/>
  <c r="F144" i="1"/>
  <c r="I143" i="1"/>
  <c r="H143" i="1"/>
  <c r="G143" i="1"/>
  <c r="F143" i="1"/>
  <c r="I142" i="1"/>
  <c r="H142" i="1"/>
  <c r="G142" i="1"/>
  <c r="F142" i="1"/>
  <c r="I141" i="1"/>
  <c r="H141" i="1"/>
  <c r="G141" i="1"/>
  <c r="F141" i="1"/>
  <c r="I140" i="1"/>
  <c r="H140" i="1"/>
  <c r="G140" i="1"/>
  <c r="F140" i="1"/>
  <c r="I139" i="1"/>
  <c r="H139" i="1"/>
  <c r="G139" i="1"/>
  <c r="F139" i="1"/>
  <c r="I138" i="1"/>
  <c r="H138" i="1"/>
  <c r="G138" i="1"/>
  <c r="F138" i="1"/>
  <c r="I137" i="1"/>
  <c r="H137" i="1"/>
  <c r="G137" i="1"/>
  <c r="F137" i="1"/>
  <c r="I136" i="1"/>
  <c r="H136" i="1"/>
  <c r="G136" i="1"/>
  <c r="F136" i="1"/>
  <c r="I135" i="1"/>
  <c r="H135" i="1"/>
  <c r="G135" i="1"/>
  <c r="F135" i="1"/>
  <c r="I134" i="1"/>
  <c r="H134" i="1"/>
  <c r="G134" i="1"/>
  <c r="F134" i="1"/>
  <c r="I133" i="1"/>
  <c r="H133" i="1"/>
  <c r="G133" i="1"/>
  <c r="F133" i="1"/>
  <c r="I132" i="1"/>
  <c r="H132" i="1"/>
  <c r="G132" i="1"/>
  <c r="F132" i="1"/>
  <c r="I131" i="1"/>
  <c r="H131" i="1"/>
  <c r="G131" i="1"/>
  <c r="F131" i="1"/>
  <c r="I130" i="1"/>
  <c r="H130" i="1"/>
  <c r="G130" i="1"/>
  <c r="F130" i="1"/>
  <c r="I129" i="1"/>
  <c r="H129" i="1"/>
  <c r="G129" i="1"/>
  <c r="F129" i="1"/>
  <c r="I128" i="1"/>
  <c r="H128" i="1"/>
  <c r="G128" i="1"/>
  <c r="F128" i="1"/>
  <c r="I127" i="1"/>
  <c r="H127" i="1"/>
  <c r="G127" i="1"/>
  <c r="F127" i="1"/>
  <c r="I126" i="1"/>
  <c r="H126" i="1"/>
  <c r="G126" i="1"/>
  <c r="F126" i="1"/>
  <c r="I125" i="1"/>
  <c r="H125" i="1"/>
  <c r="G125" i="1"/>
  <c r="F125" i="1"/>
  <c r="I124" i="1"/>
  <c r="H124" i="1"/>
  <c r="G124" i="1"/>
  <c r="F124" i="1"/>
  <c r="I120" i="1"/>
  <c r="H120" i="1"/>
  <c r="G120" i="1"/>
  <c r="F120" i="1"/>
  <c r="I6" i="1" l="1"/>
  <c r="I42" i="1"/>
  <c r="H42" i="1"/>
  <c r="G42" i="1"/>
  <c r="F42" i="1"/>
  <c r="G77" i="1" l="1"/>
  <c r="G66" i="1"/>
  <c r="G67" i="1"/>
  <c r="G68" i="1"/>
  <c r="G69" i="1"/>
  <c r="G70" i="1"/>
  <c r="G71" i="1"/>
  <c r="G72" i="1"/>
  <c r="G65" i="1"/>
  <c r="G55" i="1"/>
  <c r="G56" i="1"/>
  <c r="G57" i="1"/>
  <c r="G58" i="1"/>
  <c r="G59" i="1"/>
  <c r="G60" i="1"/>
  <c r="G61" i="1"/>
  <c r="G54" i="1"/>
  <c r="G47" i="1"/>
  <c r="G31" i="1"/>
  <c r="G32" i="1"/>
  <c r="G33" i="1"/>
  <c r="G34" i="1"/>
  <c r="G35" i="1"/>
  <c r="G36" i="1"/>
  <c r="G37" i="1"/>
  <c r="G30" i="1"/>
  <c r="G20" i="1"/>
  <c r="G21" i="1"/>
  <c r="G22" i="1"/>
  <c r="G23" i="1"/>
  <c r="G24" i="1"/>
  <c r="G25" i="1"/>
  <c r="G26" i="1"/>
  <c r="G19" i="1"/>
  <c r="G13" i="1"/>
  <c r="G10" i="1"/>
  <c r="I101" i="1" l="1"/>
  <c r="H101" i="1"/>
  <c r="F101" i="1"/>
  <c r="H100" i="1"/>
  <c r="G100" i="1"/>
  <c r="F100" i="1"/>
  <c r="I99" i="1"/>
  <c r="H99" i="1"/>
  <c r="G99" i="1"/>
  <c r="F99" i="1"/>
  <c r="I98" i="1"/>
  <c r="H98" i="1"/>
  <c r="G98" i="1"/>
  <c r="F98" i="1"/>
  <c r="I97" i="1"/>
  <c r="H97" i="1"/>
  <c r="G97" i="1"/>
  <c r="F97" i="1"/>
  <c r="I96" i="1"/>
  <c r="H96" i="1"/>
  <c r="G96" i="1"/>
  <c r="F96" i="1"/>
  <c r="I95" i="1"/>
  <c r="H95" i="1"/>
  <c r="G95" i="1"/>
  <c r="F95" i="1"/>
  <c r="I94" i="1"/>
  <c r="H94" i="1"/>
  <c r="G94" i="1"/>
  <c r="F94" i="1"/>
  <c r="I93" i="1"/>
  <c r="H93" i="1"/>
  <c r="G93" i="1"/>
  <c r="F93" i="1"/>
  <c r="I92" i="1"/>
  <c r="H92" i="1"/>
  <c r="G92" i="1"/>
  <c r="F92" i="1"/>
  <c r="I91" i="1"/>
  <c r="H91" i="1"/>
  <c r="G91" i="1"/>
  <c r="F91" i="1"/>
  <c r="I90" i="1"/>
  <c r="H90" i="1"/>
  <c r="G90" i="1"/>
  <c r="F90" i="1"/>
  <c r="I89" i="1"/>
  <c r="H89" i="1"/>
  <c r="G89" i="1"/>
  <c r="F89" i="1"/>
  <c r="I88" i="1"/>
  <c r="H88" i="1"/>
  <c r="G88" i="1"/>
  <c r="F88" i="1"/>
  <c r="I87" i="1"/>
  <c r="H87" i="1"/>
  <c r="G87" i="1"/>
  <c r="F87" i="1"/>
  <c r="I86" i="1"/>
  <c r="H86" i="1"/>
  <c r="G86" i="1"/>
  <c r="F86" i="1"/>
  <c r="I85" i="1"/>
  <c r="H85" i="1"/>
  <c r="G85" i="1"/>
  <c r="F85" i="1"/>
  <c r="I84" i="1"/>
  <c r="H84" i="1"/>
  <c r="G84" i="1"/>
  <c r="F84" i="1"/>
  <c r="I83" i="1"/>
  <c r="H83" i="1"/>
  <c r="G83" i="1"/>
  <c r="F83" i="1"/>
  <c r="I82" i="1"/>
  <c r="H82" i="1"/>
  <c r="G82" i="1"/>
  <c r="F82" i="1"/>
  <c r="I81" i="1"/>
  <c r="H81" i="1"/>
  <c r="G81" i="1"/>
  <c r="F81" i="1"/>
  <c r="I77" i="1"/>
  <c r="H77" i="1"/>
  <c r="F77" i="1"/>
  <c r="I72" i="1"/>
  <c r="H72" i="1"/>
  <c r="F72" i="1"/>
  <c r="I71" i="1"/>
  <c r="H71" i="1"/>
  <c r="F71" i="1"/>
  <c r="I70" i="1"/>
  <c r="H70" i="1"/>
  <c r="F70" i="1"/>
  <c r="I69" i="1"/>
  <c r="H69" i="1"/>
  <c r="F69" i="1"/>
  <c r="I68" i="1"/>
  <c r="H68" i="1"/>
  <c r="F68" i="1"/>
  <c r="I67" i="1"/>
  <c r="H67" i="1"/>
  <c r="F67" i="1"/>
  <c r="I66" i="1"/>
  <c r="H66" i="1"/>
  <c r="F66" i="1"/>
  <c r="I65" i="1"/>
  <c r="H65" i="1"/>
  <c r="F65" i="1"/>
  <c r="I61" i="1"/>
  <c r="H61" i="1"/>
  <c r="F61" i="1"/>
  <c r="I60" i="1"/>
  <c r="H60" i="1"/>
  <c r="F60" i="1"/>
  <c r="I59" i="1"/>
  <c r="H59" i="1"/>
  <c r="F59" i="1"/>
  <c r="I58" i="1"/>
  <c r="H58" i="1"/>
  <c r="F58" i="1"/>
  <c r="I57" i="1"/>
  <c r="H57" i="1"/>
  <c r="F57" i="1"/>
  <c r="I56" i="1"/>
  <c r="H56" i="1"/>
  <c r="F56" i="1"/>
  <c r="I55" i="1"/>
  <c r="H55" i="1"/>
  <c r="F55" i="1"/>
  <c r="I54" i="1"/>
  <c r="H54" i="1"/>
  <c r="F54" i="1"/>
  <c r="I47" i="1"/>
  <c r="H47" i="1"/>
  <c r="F47" i="1"/>
  <c r="I37" i="1"/>
  <c r="H37" i="1"/>
  <c r="F37" i="1"/>
  <c r="I36" i="1"/>
  <c r="H36" i="1"/>
  <c r="F36" i="1"/>
  <c r="I35" i="1"/>
  <c r="H35" i="1"/>
  <c r="F35" i="1"/>
  <c r="I34" i="1"/>
  <c r="H34" i="1"/>
  <c r="F34" i="1"/>
  <c r="I33" i="1"/>
  <c r="H33" i="1"/>
  <c r="F33" i="1"/>
  <c r="I32" i="1"/>
  <c r="H32" i="1"/>
  <c r="F32" i="1"/>
  <c r="I31" i="1"/>
  <c r="H31" i="1"/>
  <c r="F31" i="1"/>
  <c r="I30" i="1"/>
  <c r="H30" i="1"/>
  <c r="F30" i="1"/>
  <c r="I26" i="1"/>
  <c r="H26" i="1"/>
  <c r="F26" i="1"/>
  <c r="I25" i="1"/>
  <c r="H25" i="1"/>
  <c r="F25" i="1"/>
  <c r="I24" i="1"/>
  <c r="H24" i="1"/>
  <c r="F24" i="1"/>
  <c r="I23" i="1"/>
  <c r="H23" i="1"/>
  <c r="F23" i="1"/>
  <c r="I22" i="1"/>
  <c r="H22" i="1"/>
  <c r="F22" i="1"/>
  <c r="I21" i="1"/>
  <c r="H21" i="1"/>
  <c r="F21" i="1"/>
  <c r="I20" i="1"/>
  <c r="H20" i="1"/>
  <c r="F20" i="1"/>
  <c r="I19" i="1"/>
  <c r="H19" i="1"/>
  <c r="F19" i="1"/>
  <c r="I13" i="1"/>
  <c r="H13" i="1"/>
  <c r="F13" i="1"/>
  <c r="I10" i="1"/>
  <c r="H10" i="1"/>
  <c r="F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<sst xmlns="http://schemas.openxmlformats.org/spreadsheetml/2006/main" count="563" uniqueCount="269">
  <si>
    <t>Question Number</t>
  </si>
  <si>
    <t>Question</t>
  </si>
  <si>
    <t>DIS001_TOTAL</t>
  </si>
  <si>
    <t>DIS002_TOTAL</t>
  </si>
  <si>
    <t>Discharge breakdown</t>
  </si>
  <si>
    <t>&lt;QCODE&gt;</t>
  </si>
  <si>
    <t>&lt;DCODE&gt;</t>
  </si>
  <si>
    <t>Blank Check</t>
  </si>
  <si>
    <t>&lt;BLANK&gt;</t>
  </si>
  <si>
    <t>&lt;TEXT&gt;</t>
  </si>
  <si>
    <t>&lt;ERRMSG&gt;</t>
  </si>
  <si>
    <t>&lt;WARNMSG&gt;</t>
  </si>
  <si>
    <t>Discharge location</t>
  </si>
  <si>
    <t xml:space="preserve">Of the total number of patients who have a length of stay of 14 days or over who have been assessed as not meeting the criteria to reside: a breakdown showing the number of patients against each of the following reasons for why they continue to remain in hospital, despite not meeting the criteria to reside: </t>
  </si>
  <si>
    <t>Weekly Questions</t>
  </si>
  <si>
    <t>Accelerating discharges to home: Personal Health Budgets</t>
  </si>
  <si>
    <t>missvanjie</t>
  </si>
  <si>
    <t xml:space="preserve">Of the total number of patients who have a length of stay of 7 days or over who have been assessed as not meeting the criteria to reside: a breakdown showing the number of patients against each of the following reasons for why they continue to remain in hospital, despite not meeting the criteria to reside: </t>
  </si>
  <si>
    <t>&lt;DECNEG&gt;</t>
  </si>
  <si>
    <t>Whole + Num</t>
  </si>
  <si>
    <t>&lt;LEN&gt;</t>
  </si>
  <si>
    <t>Excel Error</t>
  </si>
  <si>
    <t>Text</t>
  </si>
  <si>
    <t>&lt;VAL1&gt;</t>
  </si>
  <si>
    <t>Custom validation 1</t>
  </si>
  <si>
    <t>&lt;VAL2&gt;</t>
  </si>
  <si>
    <t>Custom validation 2</t>
  </si>
  <si>
    <t>&lt;VAL3&gt;</t>
  </si>
  <si>
    <t>Custom validation 3</t>
  </si>
  <si>
    <t>Messages</t>
  </si>
  <si>
    <t>Error Messages</t>
  </si>
  <si>
    <t>Warning Messages</t>
  </si>
  <si>
    <t>&lt;MSGTAG&gt;</t>
  </si>
  <si>
    <t>&lt;BLANKS&gt;</t>
  </si>
  <si>
    <t>Error: There is missing data, blank fields do not count as zero. You will not be able to submit this template through SDCS.</t>
  </si>
  <si>
    <t>Warning: There is data missing, blanks do not count as zero. You will still be able to submit this data through SDCS.</t>
  </si>
  <si>
    <t>Error: An incorrect value has been entered, please check the data.</t>
  </si>
  <si>
    <t>Hospital process – Awaiting therapy review of need for supported discharge</t>
  </si>
  <si>
    <t>Hospital process - Awaiting medical review of need for supported discharge</t>
  </si>
  <si>
    <t>Hospital process – Awaiting referral to care transfer hub for supported discharge</t>
  </si>
  <si>
    <t>Hospital process – Awaiting medicines to take home, discharge letter or other discharge documentation</t>
  </si>
  <si>
    <t>Hospital process – Remaining in hospital due to infection prevention and control restrictions</t>
  </si>
  <si>
    <t>Hospital process – Awaiting formal decision to discharge (inc diagnostic test results)</t>
  </si>
  <si>
    <t>Wellbeing concerns – Patient /family/carer concerns over discharge readiness</t>
  </si>
  <si>
    <t>Wellbeing concerns – Ongoing safeguarding concern</t>
  </si>
  <si>
    <t>Wellbeing concerns – Awaiting determination of mental capacity</t>
  </si>
  <si>
    <t>Wellbeing concerns - Issues with discharge destination readiness</t>
  </si>
  <si>
    <t>Care transfer hub process – Waiting for confirmation of immediate care needs and pathway</t>
  </si>
  <si>
    <t>Care transfer hub process– Awaiting necessary referrals by care transfer hub</t>
  </si>
  <si>
    <t>Care transfer hub process – Awaiting confirmation of funding eligibility</t>
  </si>
  <si>
    <t>Interface process – Home based rehabilitation, reablement or recovery service arrangements still underway (Pathway 1)</t>
  </si>
  <si>
    <t>Interface process – Other home-based social care service arrangements still underway (Pathway 1)</t>
  </si>
  <si>
    <t>Interface process – Other home-based community health service arrangements still underway (Pathway 1)</t>
  </si>
  <si>
    <t>Interface process – Housing provision arrangement for homelessness still underway (Pathway 0 or 1)</t>
  </si>
  <si>
    <t>Interface process – Bed-based rehabilitation, reablement or recovery service arrangements still underway (Pathway 2)</t>
  </si>
  <si>
    <t>Interface process – Residential/nursing home care arrangements still underway (Pathway 3)</t>
  </si>
  <si>
    <t>Interface process – End of life care inc Fast-Track CHC arrangement still underway (Pathway 1 or 3)</t>
  </si>
  <si>
    <t>Interface process – Further action requested by agreed provider</t>
  </si>
  <si>
    <t>Interface process – Homeless with no recourse to public funds </t>
  </si>
  <si>
    <t>Interface process – Patient/family/carer choice discussions on package still underway</t>
  </si>
  <si>
    <t>Interface process – Out of area discharge arrangements requested but not completed</t>
  </si>
  <si>
    <t>Capacity – Home-based rehabilitation, reablement or recovery services not yet available (Pathway 1)</t>
  </si>
  <si>
    <t>Capacity – Other home-based social care service not yet available (Pathway 1)</t>
  </si>
  <si>
    <t>Capacity – Other home-based community health services not yet available (Pathway 1)</t>
  </si>
  <si>
    <t>Capacity – Housing provision not yet available (Pathway 0 or 1)</t>
  </si>
  <si>
    <t>Capacity – Bed-based rehabilitation, reablement or recovery services not yet available (Pathway 2)</t>
  </si>
  <si>
    <t>Capacity – Mental health admitted patient care not yet available (Pathway 2)</t>
  </si>
  <si>
    <t>Capacity – End of life care inc Fast-Track CHC not yet available (Pathway 1 or 3)</t>
  </si>
  <si>
    <t>Capacity – Housing adaptations not yet completed (Pathway 1 or 3)</t>
  </si>
  <si>
    <t>Capacity – Equipment and associated training not yet delivered (Pathway 1-3)</t>
  </si>
  <si>
    <t>Capacity – Awaiting restart of existing social care arrangements (Pathway 0)</t>
  </si>
  <si>
    <t>DIS008b_A1</t>
  </si>
  <si>
    <t>DIS008b_A2</t>
  </si>
  <si>
    <t>DIS008b_A3</t>
  </si>
  <si>
    <t>DIS008b_A4</t>
  </si>
  <si>
    <t>DIS008b_A5</t>
  </si>
  <si>
    <t>DIS008b_A6</t>
  </si>
  <si>
    <t>DIS008b_A7</t>
  </si>
  <si>
    <t>DIS008b_B1</t>
  </si>
  <si>
    <t>DIS008b_B2</t>
  </si>
  <si>
    <t>DIS008b_B3</t>
  </si>
  <si>
    <t>DIS008b_B4</t>
  </si>
  <si>
    <t>DIS008b_C1</t>
  </si>
  <si>
    <t>DIS008b_C2</t>
  </si>
  <si>
    <t>DIS008b_C3</t>
  </si>
  <si>
    <t>DIS008b_D1</t>
  </si>
  <si>
    <t>DIS008b_D2</t>
  </si>
  <si>
    <t>DIS008b_D3</t>
  </si>
  <si>
    <t>DIS008b_D4</t>
  </si>
  <si>
    <t>DIS008b_D5</t>
  </si>
  <si>
    <t>DIS008b_D6</t>
  </si>
  <si>
    <t>DIS008b_D7</t>
  </si>
  <si>
    <t>DIS008b_D8</t>
  </si>
  <si>
    <t>DIS008b_D9</t>
  </si>
  <si>
    <t>DIS008b_D10</t>
  </si>
  <si>
    <t>DIS008b_D11</t>
  </si>
  <si>
    <t>DIS008b_D12</t>
  </si>
  <si>
    <t>DIS008b_E1</t>
  </si>
  <si>
    <t>DIS008b_E2</t>
  </si>
  <si>
    <t>DIS008b_E3</t>
  </si>
  <si>
    <t>DIS008b_E4</t>
  </si>
  <si>
    <t>DIS008b_E5</t>
  </si>
  <si>
    <t>DIS008b_E6</t>
  </si>
  <si>
    <t>DIS008b_E7</t>
  </si>
  <si>
    <t>DIS008b_E8</t>
  </si>
  <si>
    <t>DIS008b_E9</t>
  </si>
  <si>
    <t>DIS008b_E10</t>
  </si>
  <si>
    <t>DIS008b_E11</t>
  </si>
  <si>
    <t>DIS009b_A1</t>
  </si>
  <si>
    <t>DIS009b_A2</t>
  </si>
  <si>
    <t>DIS009b_A3</t>
  </si>
  <si>
    <t>DIS009b_A4</t>
  </si>
  <si>
    <t>DIS009b_A5</t>
  </si>
  <si>
    <t>DIS009b_A6</t>
  </si>
  <si>
    <t>DIS009b_A7</t>
  </si>
  <si>
    <t>DIS009b_B1</t>
  </si>
  <si>
    <t>DIS009b_B2</t>
  </si>
  <si>
    <t>DIS009b_B3</t>
  </si>
  <si>
    <t>DIS009b_B4</t>
  </si>
  <si>
    <t>DIS009b_C1</t>
  </si>
  <si>
    <t>DIS009b_C2</t>
  </si>
  <si>
    <t>DIS009b_C3</t>
  </si>
  <si>
    <t>DIS009b_D1</t>
  </si>
  <si>
    <t>DIS009b_D2</t>
  </si>
  <si>
    <t>DIS009b_D3</t>
  </si>
  <si>
    <t>DIS009b_D4</t>
  </si>
  <si>
    <t>DIS009b_D5</t>
  </si>
  <si>
    <t>DIS009b_D6</t>
  </si>
  <si>
    <t>DIS009b_D7</t>
  </si>
  <si>
    <t>DIS009b_D8</t>
  </si>
  <si>
    <t>DIS009b_D9</t>
  </si>
  <si>
    <t>DIS009b_D10</t>
  </si>
  <si>
    <t>DIS009b_D11</t>
  </si>
  <si>
    <t>DIS009b_D12</t>
  </si>
  <si>
    <t>DIS009b_E1</t>
  </si>
  <si>
    <t>DIS009b_E2</t>
  </si>
  <si>
    <t>DIS009b_E3</t>
  </si>
  <si>
    <t>DIS009b_E4</t>
  </si>
  <si>
    <t>DIS009b_E5</t>
  </si>
  <si>
    <t>DIS009b_E6</t>
  </si>
  <si>
    <t>DIS009b_E7</t>
  </si>
  <si>
    <t>DIS009b_E8</t>
  </si>
  <si>
    <t>DIS009b_E9</t>
  </si>
  <si>
    <t>DIS009b_E10</t>
  </si>
  <si>
    <t>DIS009b_E11</t>
  </si>
  <si>
    <t>Pathway 0: Discharge back to an original care home placement when the care home has confirmed they can continue to meet the person’s needs with the same level of support</t>
  </si>
  <si>
    <t>Pathway 0: Discharge to a domestic home, hotel, or other temporary accommodation without the need for new/increased care or support from health and social care</t>
  </si>
  <si>
    <t>Pathway 1: Discharge to a domestic home, hotel, or other temporary accommodation, or hospice at home with rehabilitation, reablement and recovery</t>
  </si>
  <si>
    <t>Pathway 1: Discharge to a domestic home, hotel, or other temporary accommodation, or hospice at home with other new/additional support (eg end of life care)</t>
  </si>
  <si>
    <t>Pathway 1: Discharge back to original care home placement with rehabilitation, reablement and recovery or with an increased level of support</t>
  </si>
  <si>
    <t>Pathway 2: Short-term bed/hospice for rehabilitation, reablement and recovery / end of life care</t>
  </si>
  <si>
    <t>Pathway 3: Discharge to a care home as a new admission</t>
  </si>
  <si>
    <t>Pathway 3: Discharge to a care home/hospice as a new admission for end-of-life care</t>
  </si>
  <si>
    <t>DIS007b_P0A</t>
  </si>
  <si>
    <t>DIS007b_P0B</t>
  </si>
  <si>
    <t>DIS007b_P1A</t>
  </si>
  <si>
    <t>DIS007b_P1B</t>
  </si>
  <si>
    <t>DIS007b_P1C</t>
  </si>
  <si>
    <t>DIS007b_P2A</t>
  </si>
  <si>
    <t>DIS007b_P3A</t>
  </si>
  <si>
    <t>DIS004b_P0A</t>
  </si>
  <si>
    <t>DIS004b_P3B</t>
  </si>
  <si>
    <t>DIS004b_P3A</t>
  </si>
  <si>
    <t>DIS004b_P0B</t>
  </si>
  <si>
    <t>DIS004b_P1A</t>
  </si>
  <si>
    <t>DIS004b_P1B</t>
  </si>
  <si>
    <t>DIS004b_P1C</t>
  </si>
  <si>
    <t>DIS004b_P2A</t>
  </si>
  <si>
    <t>DIS007b_P3B</t>
  </si>
  <si>
    <t>Capacity – Residential/nursing home care not yet available (Pathway 3)</t>
  </si>
  <si>
    <t>Interface process – Self-funded care package arrangements still underway</t>
  </si>
  <si>
    <t>Hospital process – Awaiting patient transport services</t>
  </si>
  <si>
    <t>Question - 21+ days LOS</t>
  </si>
  <si>
    <t>Question - 14+ days LOS</t>
  </si>
  <si>
    <t>Question - 7+ days LOS</t>
  </si>
  <si>
    <t>Reside data - 21+ days LOS</t>
  </si>
  <si>
    <t>Discharge breakdown - 21+ days LOS</t>
  </si>
  <si>
    <t>Discharge location - 21+ days LOS</t>
  </si>
  <si>
    <t>&lt;LIST&gt;</t>
  </si>
  <si>
    <t>Error: A non list item has been entered. Please select an item from the list. This template will not submit through SDCS.</t>
  </si>
  <si>
    <t>Warning: A non list item has been entered. Please select an item from the list. This template will still submit through SDCS.</t>
  </si>
  <si>
    <t>Error: Characters in a single cell have exceeded the 255 limit. This template will not submit through SDCS.</t>
  </si>
  <si>
    <t>Warning: Over 95% of the total is placed in one category.</t>
  </si>
  <si>
    <t>DIS004a_P0A</t>
  </si>
  <si>
    <t>DIS004a_P0B</t>
  </si>
  <si>
    <t>DIS004a_P1A</t>
  </si>
  <si>
    <t>DIS004a_P1B</t>
  </si>
  <si>
    <t>DIS004a_P1C</t>
  </si>
  <si>
    <t>DIS004a_P2A</t>
  </si>
  <si>
    <t>DIS004a_P3A</t>
  </si>
  <si>
    <t>DIS004a_P3B</t>
  </si>
  <si>
    <t>DIS005_TOTAL</t>
  </si>
  <si>
    <t>DIS007a_P0A</t>
  </si>
  <si>
    <t>DIS007a_P0B</t>
  </si>
  <si>
    <t>DIS007a_P1A</t>
  </si>
  <si>
    <t>DIS007a_P1B</t>
  </si>
  <si>
    <t>DIS007a_P1C</t>
  </si>
  <si>
    <t>DIS007a_P2A</t>
  </si>
  <si>
    <t>DIS007a_P3A</t>
  </si>
  <si>
    <t>DIS007a_P3B</t>
  </si>
  <si>
    <t>DIS010b_A1</t>
  </si>
  <si>
    <t>DIS010b_A2</t>
  </si>
  <si>
    <t>DIS010b_A3</t>
  </si>
  <si>
    <t>DIS010b_A4</t>
  </si>
  <si>
    <t>DIS010b_A5</t>
  </si>
  <si>
    <t>DIS010b_A6</t>
  </si>
  <si>
    <t>DIS010b_A7</t>
  </si>
  <si>
    <t>DIS010b_B1</t>
  </si>
  <si>
    <t>DIS010b_B2</t>
  </si>
  <si>
    <t>DIS010b_B3</t>
  </si>
  <si>
    <t>DIS010b_B4</t>
  </si>
  <si>
    <t>DIS010b_C1</t>
  </si>
  <si>
    <t>DIS010b_C2</t>
  </si>
  <si>
    <t>DIS010b_C3</t>
  </si>
  <si>
    <t>DIS010b_D1</t>
  </si>
  <si>
    <t>DIS010b_D2</t>
  </si>
  <si>
    <t>DIS010b_D3</t>
  </si>
  <si>
    <t>DIS010b_D4</t>
  </si>
  <si>
    <t>DIS010b_D5</t>
  </si>
  <si>
    <t>DIS010b_D6</t>
  </si>
  <si>
    <t>DIS010b_D7</t>
  </si>
  <si>
    <t>DIS010b_D8</t>
  </si>
  <si>
    <t>DIS010b_D9</t>
  </si>
  <si>
    <t>DIS010b_D10</t>
  </si>
  <si>
    <t>DIS010b_D11</t>
  </si>
  <si>
    <t>DIS010b_D12</t>
  </si>
  <si>
    <t>DIS010b_E1</t>
  </si>
  <si>
    <t>DIS010b_E2</t>
  </si>
  <si>
    <t>DIS010b_E3</t>
  </si>
  <si>
    <t>DIS010b_E4</t>
  </si>
  <si>
    <t>DIS010b_E5</t>
  </si>
  <si>
    <t>DIS010b_E6</t>
  </si>
  <si>
    <t>DIS010b_E7</t>
  </si>
  <si>
    <t>DIS010b_E8</t>
  </si>
  <si>
    <t>DIS010b_E9</t>
  </si>
  <si>
    <t>DIS010b_E10</t>
  </si>
  <si>
    <t>DIS010b_E11</t>
  </si>
  <si>
    <t>DIS003_PHB</t>
  </si>
  <si>
    <t>DIS008b_TOTAL</t>
  </si>
  <si>
    <t>DIS009b_TOTAL</t>
  </si>
  <si>
    <t>DIS010b_TOTAL</t>
  </si>
  <si>
    <t>DIS004a_TOTAL</t>
  </si>
  <si>
    <t>DIS004b_TOTAL</t>
  </si>
  <si>
    <t>DIS007a_TOTAL</t>
  </si>
  <si>
    <t>DIS006_TOTAL</t>
  </si>
  <si>
    <t>DIS007b_TOTAL</t>
  </si>
  <si>
    <t>DIS008a_TOTAL</t>
  </si>
  <si>
    <t>DIS009a_TOTAL</t>
  </si>
  <si>
    <t>DIS010a_TOTAL</t>
  </si>
  <si>
    <t>The number of patients who meet the criteria to reside that day</t>
  </si>
  <si>
    <t>The number of patients who do not meet the criteria to reside that day</t>
  </si>
  <si>
    <t>Of the total number of patients discharged between 00:00 and 23:59, the number of patients who used a personal health budget to facilitate their discharge from hospital</t>
  </si>
  <si>
    <t>Of the total number of patients who do not meet the criteria to reside that day: the number of patients who were discharged by 17.00</t>
  </si>
  <si>
    <t>Of the patients who have been or will be discharged by 17.00, the number intended to be discharged to the following locations</t>
  </si>
  <si>
    <t>Of the total number of patients who do not meet the criteria to reside that day: the number of patients discharged between 17:01 and 23:59 hours</t>
  </si>
  <si>
    <t>Of the patients discharged that day: the number of patients discharged between 17.01 and 23.59 hours to the following locations:</t>
  </si>
  <si>
    <t>The number of patients with a length of stay of 21 days and over who meet the criteria to reside that day</t>
  </si>
  <si>
    <t>The number of patients with a length of stay of 21 days and over who do not meet the criteria to reside that day</t>
  </si>
  <si>
    <t>Of the total number of patients who do not meet the criteria to reside that day and who have a length of stay of 21 days and over: the number of patients who were discharged by 17.00 hours</t>
  </si>
  <si>
    <t>Of the patients who have a length of stay of 21 days and over who have been or will be discharged by 17.00, the number intended to be discharged to the following locations</t>
  </si>
  <si>
    <t>Of the total number of patients who do not meet the criteria to reside that day and who have a length of stay of 21 days and over: the number of patients discharged between 17:01 and 23:59 hours</t>
  </si>
  <si>
    <t>Of the patients, with a length of stay of 21 days and over, discharged that day:  the number of patients discharged between 17:01 and 23:59 hours to the following locations:</t>
  </si>
  <si>
    <t>Of the total number of patients who have a length of stay of 21 days or over who have been assessed as not meeting the criteria to reside: the number of additional days in total they have remained in hospital despite not meeting the criteria to reside.</t>
  </si>
  <si>
    <t>Of the total number of patients who have a length of stay of 21 days or over who have been assessed as not meeting the criteria to reside: a breakdown showing the number of patients against each of the following reasons for why they continue to remain in hospital, despite not meeting the criteria to reside:</t>
  </si>
  <si>
    <t>Of the total number of patients who have a length of stay of 14 days or over who have been assessed as not meeting the criteria to reside: the number of additional days in total they have remained in hospital despite not meeting the criteria to reside</t>
  </si>
  <si>
    <t>The number of patients with a length of stay of 14 days and over who do not meet the criteria to reside that day</t>
  </si>
  <si>
    <t>Of the total number of patients who have a length of stay of 7 days or over who have been assessed as not meeting the criteria to reside: the number of additional days in total they have remained in hospital despite not meeting the criteria to reside</t>
  </si>
  <si>
    <t>The number of patients with a length of stay of 7 days and over who do not meet the criteria to reside that day</t>
  </si>
  <si>
    <r>
      <rPr>
        <b/>
        <sz val="18"/>
        <color theme="0"/>
        <rFont val="Arial"/>
        <family val="2"/>
      </rPr>
      <t>Acute Discharge Situation Report - Acute Trusts</t>
    </r>
    <r>
      <rPr>
        <b/>
        <sz val="16"/>
        <color theme="0"/>
        <rFont val="Arial"/>
        <family val="2"/>
      </rPr>
      <t xml:space="preserve">
Reside 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</si>
</sst>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6"/>
      <color theme="0"/>
      <name val="Arial"/>
      <family val="2"/>
    </font>
    <font>
      <b/>
      <sz val="18"/>
      <color theme="0"/>
      <name val="Arial"/>
      <family val="2"/>
    </font>
    <font>
      <sz val="11"/>
      <color theme="1"/>
      <name val="Arial"/>
      <family val="2"/>
    </font>
    <font>
      <b/>
      <sz val="12"/>
      <color theme="0"/>
      <name val="Arial"/>
      <family val="2"/>
    </font>
    <font>
      <sz val="12"/>
      <color rgb="FF000000"/>
      <name val="Arial"/>
      <family val="2"/>
    </font>
    <font>
      <sz val="12"/>
      <color theme="1"/>
      <name val="Arial"/>
      <family val="2"/>
    </font>
    <font>
      <sz val="12"/>
      <color rgb="FF231F20"/>
      <name val="Arial"/>
      <family val="2"/>
    </font>
    <font>
      <sz val="11"/>
      <color rgb="FFFF0000"/>
      <name val="Arial"/>
      <family val="2"/>
    </font>
    <font>
      <sz val="12"/>
      <color rgb="FFFF0000"/>
      <name val="Arial"/>
      <family val="2"/>
    </font>
    <font>
      <b/>
      <sz val="14"/>
      <color theme="0"/>
      <name val="Arial"/>
      <family val="2"/>
    </font>
    <font>
      <sz val="12"/>
      <name val="Arial"/>
      <family val="2"/>
    </font>
    <font>
      <b/>
      <sz val="12"/>
      <name val="Arial"/>
      <family val="2"/>
    </font>
    <font>
      <sz val="8"/>
      <name val="Calibri"/>
      <family val="2"/>
      <scheme val="minor"/>
    </font>
    <font>
      <b/>
      <sz val="12"/>
      <color theme="1"/>
      <name val="Arial"/>
      <family val="2"/>
    </font>
    <font>
      <sz val="11"/>
      <name val="Arial"/>
      <family val="2"/>
    </font>
    <font>
      <sz val="11"/>
      <name val="Calibri"/>
      <family val="2"/>
      <scheme val="minor"/>
    </font>
  </fonts>
  <fills count="4">
    <fill>
      <patternFill patternType="none"/>
    </fill>
    <fill>
      <patternFill patternType="gray125"/>
    </fill>
    <fill>
      <patternFill patternType="solid">
        <fgColor theme="4"/>
        <bgColor indexed="64"/>
      </patternFill>
    </fill>
    <fill>
      <patternFill patternType="solid">
        <fgColor theme="0"/>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2">
    <xf numFmtId="0" fontId="0" fillId="0" borderId="0"/>
    <xf numFmtId="0" fontId="9" fillId="0" borderId="0"/>
  </cellStyleXfs>
  <cellXfs count="46">
    <xf numFmtId="0" fontId="0" fillId="0" borderId="0" xfId="0"/>
    <xf numFmtId="0" fontId="12" fillId="0" borderId="0" xfId="1" applyFont="1" applyAlignment="1">
      <alignment wrapText="1"/>
    </xf>
    <xf numFmtId="49" fontId="12" fillId="0" borderId="0" xfId="1" applyNumberFormat="1" applyFont="1" applyAlignment="1">
      <alignment wrapText="1"/>
    </xf>
    <xf numFmtId="0" fontId="15" fillId="0" borderId="3" xfId="0" applyFont="1" applyBorder="1" applyAlignment="1">
      <alignment vertical="center" wrapText="1"/>
    </xf>
    <xf numFmtId="49" fontId="13" fillId="2" borderId="5" xfId="0" applyNumberFormat="1" applyFont="1" applyFill="1" applyBorder="1" applyAlignment="1">
      <alignment wrapText="1"/>
    </xf>
    <xf numFmtId="0" fontId="15" fillId="0" borderId="1" xfId="0" applyFont="1" applyBorder="1" applyAlignment="1">
      <alignment vertical="center" wrapText="1"/>
    </xf>
    <xf numFmtId="0" fontId="15" fillId="0" borderId="2" xfId="0" applyFont="1" applyBorder="1" applyAlignment="1">
      <alignment vertical="center" wrapText="1"/>
    </xf>
    <xf numFmtId="49" fontId="12" fillId="0" borderId="3" xfId="1" applyNumberFormat="1" applyFont="1" applyBorder="1" applyAlignment="1">
      <alignment wrapText="1"/>
    </xf>
    <xf numFmtId="49" fontId="16" fillId="0" borderId="0" xfId="1" applyNumberFormat="1" applyFont="1" applyAlignment="1">
      <alignment wrapText="1"/>
    </xf>
    <xf numFmtId="49" fontId="13" fillId="2" borderId="3" xfId="0" applyNumberFormat="1" applyFont="1" applyFill="1" applyBorder="1" applyAlignment="1">
      <alignment wrapText="1"/>
    </xf>
    <xf numFmtId="0" fontId="15" fillId="0" borderId="0" xfId="0" applyFont="1" applyAlignment="1">
      <alignment vertical="center" wrapText="1"/>
    </xf>
    <xf numFmtId="49" fontId="8" fillId="0" borderId="3" xfId="1" applyNumberFormat="1" applyFont="1" applyBorder="1" applyAlignment="1">
      <alignment vertical="center" wrapText="1"/>
    </xf>
    <xf numFmtId="49" fontId="17" fillId="0" borderId="0" xfId="1" applyNumberFormat="1" applyFont="1" applyAlignment="1">
      <alignment vertical="center" wrapText="1"/>
    </xf>
    <xf numFmtId="49" fontId="18" fillId="0" borderId="0" xfId="1" applyNumberFormat="1" applyFont="1" applyAlignment="1">
      <alignment vertical="center" wrapText="1"/>
    </xf>
    <xf numFmtId="49" fontId="20" fillId="0" borderId="3" xfId="1" applyNumberFormat="1" applyFont="1" applyBorder="1" applyAlignment="1">
      <alignment vertical="center" wrapText="1"/>
    </xf>
    <xf numFmtId="49" fontId="21" fillId="0" borderId="3" xfId="1" applyNumberFormat="1" applyFont="1" applyBorder="1" applyAlignment="1">
      <alignment vertical="center" wrapText="1"/>
    </xf>
    <xf numFmtId="49" fontId="7" fillId="0" borderId="3" xfId="1" applyNumberFormat="1" applyFont="1" applyBorder="1" applyAlignment="1">
      <alignment vertical="center" wrapText="1"/>
    </xf>
    <xf numFmtId="0" fontId="6" fillId="0" borderId="3" xfId="0" applyFont="1" applyBorder="1" applyAlignment="1">
      <alignment vertical="center" wrapText="1"/>
    </xf>
    <xf numFmtId="0" fontId="20" fillId="0" borderId="3" xfId="0" applyFont="1" applyBorder="1" applyAlignment="1">
      <alignment vertical="center" wrapText="1"/>
    </xf>
    <xf numFmtId="0" fontId="5" fillId="0" borderId="3" xfId="0" applyFont="1" applyBorder="1" applyAlignment="1">
      <alignment vertical="center" wrapText="1"/>
    </xf>
    <xf numFmtId="0" fontId="4" fillId="0" borderId="3" xfId="0" applyFont="1" applyBorder="1" applyAlignment="1">
      <alignment vertical="center" wrapText="1"/>
    </xf>
    <xf numFmtId="0" fontId="3" fillId="0" borderId="3" xfId="0" applyFont="1" applyBorder="1" applyAlignment="1">
      <alignment vertical="center" wrapText="1"/>
    </xf>
    <xf numFmtId="49" fontId="3" fillId="0" borderId="3" xfId="1" applyNumberFormat="1" applyFont="1" applyBorder="1" applyAlignment="1">
      <alignment vertical="center" wrapText="1"/>
    </xf>
    <xf numFmtId="49" fontId="14" fillId="0" borderId="3" xfId="1" applyNumberFormat="1" applyFont="1" applyBorder="1" applyAlignment="1">
      <alignment vertical="center" wrapText="1"/>
    </xf>
    <xf numFmtId="0" fontId="23" fillId="0" borderId="3" xfId="0" applyFont="1" applyBorder="1" applyAlignment="1">
      <alignment vertical="center" wrapText="1"/>
    </xf>
    <xf numFmtId="0" fontId="24" fillId="3" borderId="0" xfId="1" applyFont="1" applyFill="1" applyAlignment="1">
      <alignment wrapText="1"/>
    </xf>
    <xf numFmtId="0" fontId="24" fillId="0" borderId="0" xfId="1" applyFont="1" applyAlignment="1">
      <alignment wrapText="1"/>
    </xf>
    <xf numFmtId="0" fontId="25" fillId="0" borderId="0" xfId="0" applyFont="1"/>
    <xf numFmtId="0" fontId="0" fillId="0" borderId="9" xfId="0" applyBorder="1"/>
    <xf numFmtId="0" fontId="3" fillId="0" borderId="10" xfId="0" applyFont="1" applyBorder="1" applyAlignment="1">
      <alignment vertical="center" wrapText="1"/>
    </xf>
    <xf numFmtId="0" fontId="15" fillId="0" borderId="9" xfId="0" applyFont="1" applyBorder="1" applyAlignment="1">
      <alignment vertical="center" wrapText="1"/>
    </xf>
    <xf numFmtId="0" fontId="15" fillId="0" borderId="10" xfId="0" applyFont="1" applyBorder="1" applyAlignment="1">
      <alignment vertical="center" wrapText="1"/>
    </xf>
    <xf numFmtId="0" fontId="12" fillId="0" borderId="9" xfId="1" applyFont="1" applyBorder="1" applyAlignment="1">
      <alignment wrapText="1"/>
    </xf>
    <xf numFmtId="0" fontId="12" fillId="0" borderId="10" xfId="1" applyFont="1" applyBorder="1" applyAlignment="1">
      <alignment wrapText="1"/>
    </xf>
    <xf numFmtId="0" fontId="3" fillId="0" borderId="5" xfId="0" applyFont="1" applyBorder="1" applyAlignment="1">
      <alignment vertical="center" wrapText="1"/>
    </xf>
    <xf numFmtId="0" fontId="2" fillId="0" borderId="3" xfId="0" applyFont="1" applyBorder="1" applyAlignment="1">
      <alignment vertical="center" wrapText="1"/>
    </xf>
    <xf numFmtId="0" fontId="25" fillId="3" borderId="0" xfId="0" applyFont="1" applyFill="1"/>
    <xf numFmtId="49" fontId="13" fillId="2" borderId="8" xfId="0" applyNumberFormat="1" applyFont="1" applyFill="1" applyBorder="1" applyAlignment="1">
      <alignment horizontal="center" vertical="center" wrapText="1"/>
    </xf>
    <xf numFmtId="49" fontId="13" fillId="2" borderId="9"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wrapText="1"/>
    </xf>
    <xf numFmtId="49" fontId="19" fillId="2" borderId="6" xfId="0" applyNumberFormat="1" applyFont="1" applyFill="1" applyBorder="1" applyAlignment="1">
      <alignment horizontal="center" vertical="center" wrapText="1"/>
    </xf>
    <xf numFmtId="49" fontId="19" fillId="2" borderId="7" xfId="0" applyNumberFormat="1" applyFont="1" applyFill="1" applyBorder="1" applyAlignment="1">
      <alignment horizontal="center" vertical="center" wrapText="1"/>
    </xf>
    <xf numFmtId="49" fontId="10" fillId="2" borderId="0" xfId="0" applyNumberFormat="1" applyFont="1" applyFill="1" applyBorder="1" applyAlignment="1">
      <alignment horizontal="center" vertical="center" wrapText="1"/>
    </xf>
    <xf numFmtId="49" fontId="10" fillId="2" borderId="8" xfId="0" applyNumberFormat="1" applyFont="1" applyFill="1" applyBorder="1" applyAlignment="1">
      <alignment horizontal="center" vertical="center" wrapText="1"/>
    </xf>
    <xf numFmtId="49" fontId="10" fillId="2" borderId="9" xfId="0" applyNumberFormat="1" applyFont="1" applyFill="1" applyBorder="1" applyAlignment="1">
      <alignment horizontal="center" vertical="center" wrapText="1"/>
    </xf>
    <xf numFmtId="0" fontId="1" fillId="0" borderId="3" xfId="0" applyFont="1" applyBorder="1" applyAlignment="1">
      <alignment vertical="center" wrapText="1"/>
    </xf>
  </cellXfs>
  <cellStyles count="2">
    <cellStyle name="Normal" xfId="0" builtinId="0"/>
    <cellStyle name="Normal 2" xfId="1" xr:uid="{5D0798D5-B4AD-4A93-B00E-CFA0FEFF72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EFD3A-9472-48B4-8E6E-F25A531EC30A}">
  <sheetPr codeName="Sheet2"/>
  <dimension ref="A1:AD203"/>
  <sheetViews>
    <sheetView showGridLines="0" tabSelected="1" topLeftCell="B1" zoomScale="70" zoomScaleNormal="70" workbookViewId="0">
      <selection activeCell="B1" sqref="A1:XFD1048576"/>
    </sheetView>
  </sheetViews>
  <sheetFormatPr defaultColWidth="0" defaultRowHeight="14" zeroHeight="1" x14ac:dyDescent="0.3"/>
  <cols>
    <col min="1" max="1" width="20.453125" style="1" hidden="1" customWidth="1"/>
    <col min="2" max="2" width="28.81640625" style="2" customWidth="1"/>
    <col min="3" max="3" width="145" style="2" customWidth="1"/>
    <col min="4" max="4" width="9.1796875" style="26" customWidth="1"/>
    <col min="5" max="5" width="9.1796875" style="26" hidden="1" customWidth="1"/>
    <col min="6" max="6" width="9.26953125" style="25" hidden="1" customWidth="1"/>
    <col min="7" max="7" width="10.81640625" style="25" hidden="1" customWidth="1"/>
    <col min="8" max="9" width="9.26953125" style="25" hidden="1" customWidth="1"/>
    <col min="10" max="12" width="9.1796875" style="25" hidden="1" customWidth="1"/>
    <col min="13" max="13" width="9.1796875" style="26" hidden="1" customWidth="1"/>
    <col min="14" max="14" width="85.453125" style="26" hidden="1" customWidth="1"/>
    <col min="15" max="15" width="118.81640625" style="26" hidden="1" customWidth="1"/>
    <col min="16" max="21" width="9.1796875" style="26" hidden="1" customWidth="1"/>
    <col min="22" max="26" width="9.1796875" style="1" hidden="1"/>
    <col min="27" max="27" width="85.453125" style="1" hidden="1"/>
    <col min="28" max="28" width="118.81640625" style="1" hidden="1"/>
    <col min="29" max="29" width="85.453125" style="1" hidden="1"/>
    <col min="30" max="30" width="118.81640625" style="1" hidden="1"/>
    <col min="31" max="16384" width="9.1796875" style="1" hidden="1"/>
  </cols>
  <sheetData>
    <row r="1" spans="1:21" ht="48" customHeight="1" x14ac:dyDescent="0.3">
      <c r="B1" s="39" t="s">
        <v>268</v>
      </c>
      <c r="C1" s="42"/>
    </row>
    <row r="2" spans="1:21" ht="37.5" customHeight="1" x14ac:dyDescent="0.3">
      <c r="B2" s="39"/>
      <c r="C2" s="42"/>
    </row>
    <row r="3" spans="1:21" ht="20.149999999999999" customHeight="1" x14ac:dyDescent="0.3">
      <c r="B3" s="43"/>
      <c r="C3" s="44"/>
    </row>
    <row r="4" spans="1:21" ht="75" customHeight="1" x14ac:dyDescent="0.35">
      <c r="B4" s="4" t="s">
        <v>0</v>
      </c>
      <c r="C4" s="4" t="s">
        <v>16</v>
      </c>
      <c r="F4" s="25" t="s">
        <v>7</v>
      </c>
      <c r="G4" s="25" t="s">
        <v>19</v>
      </c>
      <c r="H4" s="25" t="s">
        <v>21</v>
      </c>
      <c r="I4" s="25" t="s">
        <v>22</v>
      </c>
      <c r="J4" s="25" t="s">
        <v>24</v>
      </c>
      <c r="K4" s="25" t="s">
        <v>26</v>
      </c>
      <c r="L4" s="25" t="s">
        <v>28</v>
      </c>
      <c r="M4" s="26" t="s">
        <v>29</v>
      </c>
      <c r="N4" s="26" t="s">
        <v>30</v>
      </c>
      <c r="O4" s="26" t="s">
        <v>31</v>
      </c>
    </row>
    <row r="5" spans="1:21" ht="28.5" hidden="1" customHeight="1" x14ac:dyDescent="0.3">
      <c r="A5" s="1" t="s">
        <v>5</v>
      </c>
      <c r="B5" s="1"/>
      <c r="C5" s="1" t="s">
        <v>6</v>
      </c>
      <c r="F5" s="25" t="s">
        <v>8</v>
      </c>
      <c r="G5" s="25" t="s">
        <v>18</v>
      </c>
      <c r="H5" s="25" t="s">
        <v>20</v>
      </c>
      <c r="I5" s="25" t="s">
        <v>9</v>
      </c>
      <c r="J5" s="25" t="s">
        <v>23</v>
      </c>
      <c r="K5" s="25" t="s">
        <v>25</v>
      </c>
      <c r="L5" s="25" t="s">
        <v>27</v>
      </c>
      <c r="M5" s="26" t="s">
        <v>32</v>
      </c>
      <c r="N5" s="26" t="s">
        <v>10</v>
      </c>
      <c r="O5" s="26" t="s">
        <v>11</v>
      </c>
    </row>
    <row r="6" spans="1:21" ht="55.4" customHeight="1" x14ac:dyDescent="0.3">
      <c r="A6" s="17" t="s">
        <v>2</v>
      </c>
      <c r="B6" s="17" t="s">
        <v>2</v>
      </c>
      <c r="C6" s="35" t="s">
        <v>249</v>
      </c>
      <c r="F6" s="25" t="e" cm="1">
        <f t="array" ref="F6">IF(SUMPRODUCT(--(#REF!&lt;&gt;""))&lt;&gt;7,1,0)</f>
        <v>#REF!</v>
      </c>
      <c r="G6" s="25" t="e">
        <f>IF((INT(#REF!)+INT(#REF!)+INT(#REF!)+INT(#REF!)+INT(#REF!)+INT(#REF!)+INT(#REF!))-SUM(#REF!)&lt;&gt;0,1,IF((ABS(#REF!)+ABS(#REF!)+ABS(#REF!)+ABS(#REF!)+ABS(#REF!)+ABS(#REF!)+ABS(#REF!))-SUM(#REF!)&lt;&gt;0,1,0))</f>
        <v>#REF!</v>
      </c>
      <c r="H6" s="25" t="e" cm="1">
        <f t="array" ref="H6">IF(SUMPRODUCT(--(LEN(#REF!)&gt;255)),1,0)</f>
        <v>#REF!</v>
      </c>
      <c r="I6" s="25">
        <f>IF(SUMPRODUCT(--(ISTEXT(#REF!)))&gt;0,1,0)</f>
        <v>0</v>
      </c>
      <c r="M6" s="26" t="s">
        <v>33</v>
      </c>
      <c r="N6" s="26" t="s">
        <v>34</v>
      </c>
      <c r="O6" s="26" t="s">
        <v>35</v>
      </c>
    </row>
    <row r="7" spans="1:21" customFormat="1" ht="20.149999999999999" customHeight="1" x14ac:dyDescent="0.35">
      <c r="B7" s="37" t="s">
        <v>4</v>
      </c>
      <c r="C7" s="38"/>
      <c r="D7" s="27"/>
      <c r="E7" s="27"/>
      <c r="F7" s="36"/>
      <c r="G7" s="25"/>
      <c r="H7" s="36"/>
      <c r="I7" s="36"/>
      <c r="J7" s="36"/>
      <c r="K7" s="36"/>
      <c r="L7" s="36"/>
      <c r="M7" s="26" t="s">
        <v>178</v>
      </c>
      <c r="N7" s="26" t="s">
        <v>179</v>
      </c>
      <c r="O7" s="26" t="s">
        <v>180</v>
      </c>
      <c r="P7" s="27"/>
      <c r="Q7" s="27"/>
      <c r="R7" s="27"/>
      <c r="S7" s="27"/>
      <c r="T7" s="27"/>
      <c r="U7" s="27"/>
    </row>
    <row r="8" spans="1:21" customFormat="1" ht="50.15" customHeight="1" x14ac:dyDescent="0.35">
      <c r="A8" s="28"/>
      <c r="B8" s="9" t="s">
        <v>0</v>
      </c>
      <c r="C8" s="4" t="s">
        <v>1</v>
      </c>
      <c r="D8" s="27"/>
      <c r="E8" s="27"/>
      <c r="F8" s="36"/>
      <c r="G8" s="25"/>
      <c r="H8" s="36"/>
      <c r="I8" s="36"/>
      <c r="J8" s="36"/>
      <c r="K8" s="36"/>
      <c r="L8" s="36"/>
      <c r="M8" s="26" t="s">
        <v>20</v>
      </c>
      <c r="N8" s="26" t="s">
        <v>181</v>
      </c>
      <c r="O8" s="26" t="s">
        <v>182</v>
      </c>
      <c r="P8" s="27"/>
      <c r="Q8" s="27"/>
      <c r="R8" s="27"/>
      <c r="S8" s="27"/>
      <c r="T8" s="27"/>
      <c r="U8" s="27"/>
    </row>
    <row r="9" spans="1:21" customFormat="1" ht="14.5" hidden="1" x14ac:dyDescent="0.35">
      <c r="A9" s="1" t="s">
        <v>5</v>
      </c>
      <c r="B9" s="1"/>
      <c r="C9" s="1" t="s">
        <v>6</v>
      </c>
      <c r="D9" s="27"/>
      <c r="E9" s="27"/>
      <c r="F9" s="36"/>
      <c r="G9" s="25"/>
      <c r="H9" s="36"/>
      <c r="I9" s="36"/>
      <c r="J9" s="36"/>
      <c r="K9" s="36"/>
      <c r="L9" s="36"/>
      <c r="M9" s="27"/>
      <c r="N9" s="26" t="s">
        <v>36</v>
      </c>
      <c r="O9" s="27"/>
      <c r="P9" s="27"/>
      <c r="Q9" s="27"/>
      <c r="R9" s="27"/>
      <c r="S9" s="27"/>
      <c r="T9" s="27"/>
      <c r="U9" s="27"/>
    </row>
    <row r="10" spans="1:21" ht="55.4" customHeight="1" x14ac:dyDescent="0.3">
      <c r="A10" s="17" t="s">
        <v>3</v>
      </c>
      <c r="B10" s="17" t="s">
        <v>3</v>
      </c>
      <c r="C10" s="45" t="s">
        <v>250</v>
      </c>
      <c r="F10" s="25" t="e">
        <f>IF(SUMPRODUCT(--(#REF!&lt;&gt;""))&lt;&gt;7,1,0)</f>
        <v>#REF!</v>
      </c>
      <c r="G10" s="25" t="e">
        <f>IF((INT(#REF!)+INT(#REF!)+INT(#REF!)+INT(#REF!)+INT(#REF!)+INT(#REF!)+INT(#REF!))-SUM(#REF!)&lt;&gt;0,1,IF((ABS(#REF!)+ABS(#REF!)+ABS(#REF!)+ABS(#REF!)+ABS(#REF!)+ABS(#REF!)+ABS(#REF!))-SUM(#REF!)&lt;&gt;0,1,0))</f>
        <v>#REF!</v>
      </c>
      <c r="H10" s="25" t="e">
        <f>IF(SUMPRODUCT(--(LEN(#REF!)&gt;255)),1,0)</f>
        <v>#REF!</v>
      </c>
      <c r="I10" s="25">
        <f>IF(SUMPRODUCT(--(ISTEXT(#REF!)))&gt;0,1,0)</f>
        <v>0</v>
      </c>
      <c r="J10" s="25" t="e">
        <f>IF(OR(#REF!&gt;#REF!,#REF!&gt;#REF!,#REF!&gt;#REF!,#REF!&gt;#REF!,#REF!&gt;#REF!,#REF!&gt;#REF!,#REF!&gt;#REF!),"Error: The number of patients who were discharged cannot be greater than the number of patients who meet the criteria to be discharged","")</f>
        <v>#REF!</v>
      </c>
      <c r="K10" s="25" t="e">
        <f>IF(OR(#REF!&gt;#REF!,#REF!&gt;#REF!,#REF!&gt;#REF!,#REF!&gt;#REF!,#REF!&gt;#REF!,#REF!&gt;#REF!,#REF!&gt;#REF!),"Error: Total patients discharged by 5pm cannot exceed the number of patients who do not meet the criteria to reside that day",
IF(OR(#REF!&gt;#REF!,#REF!&gt;#REF!,#REF!&gt;#REF!,#REF!&gt;#REF!,#REF!&gt;#REF!,#REF!&gt;#REF!,#REF!&gt;#REF!),"Error: Total patients discharged between 17.01 and 23:59 cannot exceed the number of patients who do not meet the criteria to reside that day",
IF(OR((#REF!+#REF!)&gt;#REF!,(#REF!+#REF!)&gt;#REF!,(#REF!+#REF!)&gt;#REF!,(#REF!+#REF!)&gt;#REF!,(RR17+#REF!)&gt;#REF!,(#REF!+#REF!)&gt;#REF!,(#REF!+#REF!)&gt;#REF!),"Error: Total number of patients discharged that day cannot exceed the number that do not meet the criteria to reside that day","")))</f>
        <v>#REF!</v>
      </c>
    </row>
    <row r="11" spans="1:21" ht="38.25" customHeight="1" x14ac:dyDescent="0.35">
      <c r="B11" s="4"/>
      <c r="C11" s="4" t="s">
        <v>15</v>
      </c>
    </row>
    <row r="12" spans="1:21" ht="14.25" hidden="1" customHeight="1" x14ac:dyDescent="0.3">
      <c r="A12" s="1" t="s">
        <v>5</v>
      </c>
      <c r="B12" s="1"/>
      <c r="C12" s="1" t="s">
        <v>6</v>
      </c>
    </row>
    <row r="13" spans="1:21" ht="37.5" customHeight="1" x14ac:dyDescent="0.3">
      <c r="A13" s="29" t="s">
        <v>237</v>
      </c>
      <c r="B13" s="21" t="s">
        <v>237</v>
      </c>
      <c r="C13" s="21" t="s">
        <v>251</v>
      </c>
      <c r="F13" s="25" t="e">
        <f>IF(SUMPRODUCT(--(#REF!&lt;&gt;""))&lt;&gt;7,1,0)</f>
        <v>#REF!</v>
      </c>
      <c r="G13" s="25" t="e">
        <f>IF((INT(#REF!)+INT(#REF!)+INT(#REF!)+INT(#REF!)+INT(#REF!)+INT(#REF!)+INT(#REF!))-SUM(#REF!)&lt;&gt;0,1,IF((ABS(#REF!)+ABS(#REF!)+ABS(#REF!)+ABS(#REF!)+ABS(#REF!)+ABS(#REF!)+ABS(#REF!))-SUM(#REF!)&lt;&gt;0,1,0))</f>
        <v>#REF!</v>
      </c>
      <c r="H13" s="25" t="e">
        <f>IF(SUMPRODUCT(--(LEN(#REF!)&gt;255)),1,0)</f>
        <v>#REF!</v>
      </c>
      <c r="I13" s="25">
        <f>IF(SUMPRODUCT(--(ISTEXT(#REF!)))&gt;0,1,0)</f>
        <v>0</v>
      </c>
      <c r="J13" s="25" t="e">
        <f>IF(OR(#REF!&gt;(#REF!+#REF!),#REF!&gt;(#REF!+#REF!),#REF!&gt;(#REF!+#REF!),#REF!&gt;(#REF!+#REF!),#REF!&gt;(#REF!+#REF!),#REF!&gt;(#REF!+#REF!),#REF!&gt;(#REF!+#REF!)),"Error: Number of patients using a personal health budget cannot exceed the total number of discharged (DIS004a_TOTAL &amp; DIS004b_TOTAL)","")</f>
        <v>#REF!</v>
      </c>
    </row>
    <row r="14" spans="1:21" ht="15.5" hidden="1" x14ac:dyDescent="0.3">
      <c r="A14" s="10"/>
      <c r="B14" s="37" t="s">
        <v>12</v>
      </c>
      <c r="C14" s="38"/>
    </row>
    <row r="15" spans="1:21" ht="55.4" customHeight="1" x14ac:dyDescent="0.35">
      <c r="A15" s="30"/>
      <c r="B15" s="9" t="s">
        <v>0</v>
      </c>
      <c r="C15" s="4" t="s">
        <v>1</v>
      </c>
    </row>
    <row r="16" spans="1:21" ht="15" hidden="1" customHeight="1" x14ac:dyDescent="0.3">
      <c r="A16" s="1" t="s">
        <v>5</v>
      </c>
      <c r="B16" s="1"/>
      <c r="C16" s="1" t="s">
        <v>6</v>
      </c>
    </row>
    <row r="17" spans="1:11" ht="55.4" customHeight="1" x14ac:dyDescent="0.3">
      <c r="A17" s="21" t="s">
        <v>241</v>
      </c>
      <c r="B17" s="21" t="s">
        <v>241</v>
      </c>
      <c r="C17" s="21" t="s">
        <v>252</v>
      </c>
      <c r="F17" s="25" t="e">
        <f>IF(SUMPRODUCT(--(#REF!&lt;&gt;""))&lt;&gt;7,1,0)</f>
        <v>#REF!</v>
      </c>
      <c r="G17" s="25" t="e">
        <f>IF((INT(#REF!)+INT(#REF!)+INT(#REF!)+INT(#REF!)+INT(#REF!)+INT(#REF!)+INT(#REF!))-SUM(#REF!)&lt;&gt;0,1,IF((ABS(#REF!)+ABS(#REF!)+ABS(#REF!)+ABS(#REF!)+ABS(#REF!)+ABS(#REF!)+ABS(#REF!))-SUM(#REF!)&lt;&gt;0,1,0))</f>
        <v>#REF!</v>
      </c>
      <c r="H17" s="25" t="e">
        <f>IF(SUMPRODUCT(--(LEN(#REF!)&gt;255)),1,0)</f>
        <v>#REF!</v>
      </c>
      <c r="I17" s="25">
        <f>IF(SUMPRODUCT(--(ISTEXT(#REF!)))&gt;0,1,0)</f>
        <v>0</v>
      </c>
      <c r="J17" s="25" t="e" cm="1">
        <f t="array" ref="J17">IF(OR(
SUMPRODUCT(--(0.95*#REF!&lt;#REF!))&gt;0,
SUMPRODUCT(--(0.95*#REF!&lt;#REF!))&gt;0,
SUMPRODUCT(--(0.95*#REF!&lt;#REF!))&gt;0,
SUMPRODUCT(--(0.95*#REF!&lt;#REF!))&gt;0,
SUMPRODUCT(--(0.95*#REF!&lt;#REF!))&gt;0,
SUMPRODUCT(--(0.95*#REF!&lt;#REF!))&gt;0,
SUMPRODUCT(--(0.95*#REF!&lt;#REF!))&gt;0),
$O$8,"")</f>
        <v>#REF!</v>
      </c>
      <c r="K17" s="25" t="e">
        <f>IF(OR(AND((#REF!-SUM(#REF!))&lt;&gt;0,COUNTBLANK(#REF!)&lt;&gt;8),AND((#REF!-SUM(#REF!))&lt;&gt;0,COUNTBLANK(#REF!)&lt;&gt;8),AND((#REF!-SUM(#REF!))&lt;&gt;0,COUNTBLANK(#REF!)&lt;&gt;8),AND((#REF!-SUM(#REF!))&lt;&gt;0,COUNTBLANK(#REF!)&lt;&gt;8),AND((#REF!-SUM(#REF!))&lt;&gt;0,COUNTBLANK(#REF!)&lt;&gt;8),AND((#REF!-SUM(#REF!))&lt;&gt;0,COUNTBLANK(#REF!)&lt;&gt;8),AND((#REF!-SUM(#REF!))&lt;&gt;0,COUNTBLANK(#REF!)&lt;&gt;8)),"Error: The sum of the discharge locations does not equal the total. You will not be able to submit your data",IF(COUNTBLANK(#REF!)&gt;0,"Warning: There are blanks. Blank cells do not count as zero. You will still be able to submit your data",""))</f>
        <v>#REF!</v>
      </c>
    </row>
    <row r="18" spans="1:11" ht="55.4" customHeight="1" x14ac:dyDescent="0.3">
      <c r="A18" s="21"/>
      <c r="B18" s="3"/>
      <c r="C18" s="15" t="s">
        <v>253</v>
      </c>
    </row>
    <row r="19" spans="1:11" ht="55.4" customHeight="1" x14ac:dyDescent="0.3">
      <c r="A19" s="21" t="s">
        <v>183</v>
      </c>
      <c r="B19" s="21" t="s">
        <v>183</v>
      </c>
      <c r="C19" s="21" t="s">
        <v>146</v>
      </c>
      <c r="F19" s="25" t="e">
        <f>IF(SUMPRODUCT(--(#REF!&lt;&gt;""))&lt;&gt;7,1,0)</f>
        <v>#REF!</v>
      </c>
      <c r="G19" s="25" t="e">
        <f>IF((INT(#REF!)+INT(#REF!)+INT(#REF!)+INT(#REF!)+INT(#REF!)+INT(#REF!)+INT(#REF!))-SUM(#REF!)&lt;&gt;0,1,IF((ABS(#REF!)+ABS(#REF!)+ABS(#REF!)+ABS(#REF!)+ABS(#REF!)+ABS(#REF!)+ABS(#REF!))-SUM(#REF!)&lt;&gt;0,1,0))</f>
        <v>#REF!</v>
      </c>
      <c r="H19" s="25" t="e">
        <f>IF(SUMPRODUCT(--(LEN(#REF!)&gt;255)),1,0)</f>
        <v>#REF!</v>
      </c>
      <c r="I19" s="25">
        <f>IF(SUMPRODUCT(--(ISTEXT(#REF!)))&gt;0,1,0)</f>
        <v>0</v>
      </c>
    </row>
    <row r="20" spans="1:11" ht="55.4" customHeight="1" x14ac:dyDescent="0.3">
      <c r="A20" s="21" t="s">
        <v>184</v>
      </c>
      <c r="B20" s="21" t="s">
        <v>184</v>
      </c>
      <c r="C20" s="21" t="s">
        <v>145</v>
      </c>
      <c r="F20" s="25" t="e">
        <f>IF(SUMPRODUCT(--(#REF!&lt;&gt;""))&lt;&gt;7,1,0)</f>
        <v>#REF!</v>
      </c>
      <c r="G20" s="25" t="e">
        <f>IF((INT(#REF!)+INT(#REF!)+INT(#REF!)+INT(#REF!)+INT(#REF!)+INT(#REF!)+INT(#REF!))-SUM(#REF!)&lt;&gt;0,1,IF((ABS(#REF!)+ABS(#REF!)+ABS(#REF!)+ABS(#REF!)+ABS(#REF!)+ABS(#REF!)+ABS(#REF!))-SUM(#REF!)&lt;&gt;0,1,0))</f>
        <v>#REF!</v>
      </c>
      <c r="H20" s="25" t="e">
        <f>IF(SUMPRODUCT(--(LEN(#REF!)&gt;255)),1,0)</f>
        <v>#REF!</v>
      </c>
      <c r="I20" s="25">
        <f>IF(SUMPRODUCT(--(ISTEXT(#REF!)))&gt;0,1,0)</f>
        <v>0</v>
      </c>
    </row>
    <row r="21" spans="1:11" ht="55.4" customHeight="1" x14ac:dyDescent="0.3">
      <c r="A21" s="21" t="s">
        <v>185</v>
      </c>
      <c r="B21" s="21" t="s">
        <v>185</v>
      </c>
      <c r="C21" s="21" t="s">
        <v>147</v>
      </c>
      <c r="F21" s="25" t="e">
        <f>IF(SUMPRODUCT(--(#REF!&lt;&gt;""))&lt;&gt;7,1,0)</f>
        <v>#REF!</v>
      </c>
      <c r="G21" s="25" t="e">
        <f>IF((INT(#REF!)+INT(#REF!)+INT(#REF!)+INT(#REF!)+INT(#REF!)+INT(#REF!)+INT(#REF!))-SUM(#REF!)&lt;&gt;0,1,IF((ABS(#REF!)+ABS(#REF!)+ABS(#REF!)+ABS(#REF!)+ABS(#REF!)+ABS(#REF!)+ABS(#REF!))-SUM(#REF!)&lt;&gt;0,1,0))</f>
        <v>#REF!</v>
      </c>
      <c r="H21" s="25" t="e">
        <f>IF(SUMPRODUCT(--(LEN(#REF!)&gt;255)),1,0)</f>
        <v>#REF!</v>
      </c>
      <c r="I21" s="25">
        <f>IF(SUMPRODUCT(--(ISTEXT(#REF!)))&gt;0,1,0)</f>
        <v>0</v>
      </c>
    </row>
    <row r="22" spans="1:11" ht="55.4" customHeight="1" x14ac:dyDescent="0.3">
      <c r="A22" s="21" t="s">
        <v>186</v>
      </c>
      <c r="B22" s="21" t="s">
        <v>186</v>
      </c>
      <c r="C22" s="21" t="s">
        <v>148</v>
      </c>
      <c r="F22" s="25" t="e">
        <f>IF(SUMPRODUCT(--(#REF!&lt;&gt;""))&lt;&gt;7,1,0)</f>
        <v>#REF!</v>
      </c>
      <c r="G22" s="25" t="e">
        <f>IF((INT(#REF!)+INT(#REF!)+INT(#REF!)+INT(#REF!)+INT(#REF!)+INT(#REF!)+INT(#REF!))-SUM(#REF!)&lt;&gt;0,1,IF((ABS(#REF!)+ABS(#REF!)+ABS(#REF!)+ABS(#REF!)+ABS(#REF!)+ABS(#REF!)+ABS(#REF!))-SUM(#REF!)&lt;&gt;0,1,0))</f>
        <v>#REF!</v>
      </c>
      <c r="H22" s="25" t="e">
        <f>IF(SUMPRODUCT(--(LEN(#REF!)&gt;255)),1,0)</f>
        <v>#REF!</v>
      </c>
      <c r="I22" s="25">
        <f>IF(SUMPRODUCT(--(ISTEXT(#REF!)))&gt;0,1,0)</f>
        <v>0</v>
      </c>
    </row>
    <row r="23" spans="1:11" ht="55.4" customHeight="1" x14ac:dyDescent="0.3">
      <c r="A23" s="21" t="s">
        <v>187</v>
      </c>
      <c r="B23" s="21" t="s">
        <v>187</v>
      </c>
      <c r="C23" s="21" t="s">
        <v>149</v>
      </c>
      <c r="F23" s="25" t="e">
        <f>IF(SUMPRODUCT(--(#REF!&lt;&gt;""))&lt;&gt;7,1,0)</f>
        <v>#REF!</v>
      </c>
      <c r="G23" s="25" t="e">
        <f>IF((INT(#REF!)+INT(#REF!)+INT(#REF!)+INT(#REF!)+INT(#REF!)+INT(#REF!)+INT(#REF!))-SUM(#REF!)&lt;&gt;0,1,IF((ABS(#REF!)+ABS(#REF!)+ABS(#REF!)+ABS(#REF!)+ABS(#REF!)+ABS(#REF!)+ABS(#REF!))-SUM(#REF!)&lt;&gt;0,1,0))</f>
        <v>#REF!</v>
      </c>
      <c r="H23" s="25" t="e">
        <f>IF(SUMPRODUCT(--(LEN(#REF!)&gt;255)),1,0)</f>
        <v>#REF!</v>
      </c>
      <c r="I23" s="25">
        <f>IF(SUMPRODUCT(--(ISTEXT(#REF!)))&gt;0,1,0)</f>
        <v>0</v>
      </c>
    </row>
    <row r="24" spans="1:11" ht="55.4" customHeight="1" x14ac:dyDescent="0.3">
      <c r="A24" s="21" t="s">
        <v>188</v>
      </c>
      <c r="B24" s="21" t="s">
        <v>188</v>
      </c>
      <c r="C24" s="21" t="s">
        <v>150</v>
      </c>
      <c r="F24" s="25" t="e">
        <f>IF(SUMPRODUCT(--(#REF!&lt;&gt;""))&lt;&gt;7,1,0)</f>
        <v>#REF!</v>
      </c>
      <c r="G24" s="25" t="e">
        <f>IF((INT(#REF!)+INT(#REF!)+INT(#REF!)+INT(#REF!)+INT(#REF!)+INT(#REF!)+INT(#REF!))-SUM(#REF!)&lt;&gt;0,1,IF((ABS(#REF!)+ABS(#REF!)+ABS(#REF!)+ABS(#REF!)+ABS(#REF!)+ABS(#REF!)+ABS(#REF!))-SUM(#REF!)&lt;&gt;0,1,0))</f>
        <v>#REF!</v>
      </c>
      <c r="H24" s="25" t="e">
        <f>IF(SUMPRODUCT(--(LEN(#REF!)&gt;255)),1,0)</f>
        <v>#REF!</v>
      </c>
      <c r="I24" s="25">
        <f>IF(SUMPRODUCT(--(ISTEXT(#REF!)))&gt;0,1,0)</f>
        <v>0</v>
      </c>
    </row>
    <row r="25" spans="1:11" ht="55.4" customHeight="1" x14ac:dyDescent="0.3">
      <c r="A25" s="21" t="s">
        <v>189</v>
      </c>
      <c r="B25" s="21" t="s">
        <v>189</v>
      </c>
      <c r="C25" s="21" t="s">
        <v>151</v>
      </c>
      <c r="F25" s="25" t="e">
        <f>IF(SUMPRODUCT(--(#REF!&lt;&gt;""))&lt;&gt;7,1,0)</f>
        <v>#REF!</v>
      </c>
      <c r="G25" s="25" t="e">
        <f>IF((INT(#REF!)+INT(#REF!)+INT(#REF!)+INT(#REF!)+INT(#REF!)+INT(#REF!)+INT(#REF!))-SUM(#REF!)&lt;&gt;0,1,IF((ABS(#REF!)+ABS(#REF!)+ABS(#REF!)+ABS(#REF!)+ABS(#REF!)+ABS(#REF!)+ABS(#REF!))-SUM(#REF!)&lt;&gt;0,1,0))</f>
        <v>#REF!</v>
      </c>
      <c r="H25" s="25" t="e">
        <f>IF(SUMPRODUCT(--(LEN(#REF!)&gt;255)),1,0)</f>
        <v>#REF!</v>
      </c>
      <c r="I25" s="25">
        <f>IF(SUMPRODUCT(--(ISTEXT(#REF!)))&gt;0,1,0)</f>
        <v>0</v>
      </c>
    </row>
    <row r="26" spans="1:11" ht="55.4" customHeight="1" x14ac:dyDescent="0.3">
      <c r="A26" s="21" t="s">
        <v>190</v>
      </c>
      <c r="B26" s="21" t="s">
        <v>190</v>
      </c>
      <c r="C26" s="21" t="s">
        <v>152</v>
      </c>
      <c r="F26" s="25" t="e">
        <f>IF(SUMPRODUCT(--(#REF!&lt;&gt;""))&lt;&gt;7,1,0)</f>
        <v>#REF!</v>
      </c>
      <c r="G26" s="25" t="e">
        <f>IF((INT(#REF!)+INT(#REF!)+INT(#REF!)+INT(#REF!)+INT(#REF!)+INT(#REF!)+INT(#REF!))-SUM(#REF!)&lt;&gt;0,1,IF((ABS(#REF!)+ABS(#REF!)+ABS(#REF!)+ABS(#REF!)+ABS(#REF!)+ABS(#REF!)+ABS(#REF!))-SUM(#REF!)&lt;&gt;0,1,0))</f>
        <v>#REF!</v>
      </c>
      <c r="H26" s="25" t="e">
        <f>IF(SUMPRODUCT(--(LEN(#REF!)&gt;255)),1,0)</f>
        <v>#REF!</v>
      </c>
      <c r="I26" s="25">
        <f>IF(SUMPRODUCT(--(ISTEXT(#REF!)))&gt;0,1,0)</f>
        <v>0</v>
      </c>
    </row>
    <row r="27" spans="1:11" ht="55.4" customHeight="1" x14ac:dyDescent="0.35">
      <c r="A27" s="21"/>
      <c r="B27" s="4" t="s">
        <v>0</v>
      </c>
      <c r="C27" s="4" t="s">
        <v>1</v>
      </c>
    </row>
    <row r="28" spans="1:11" ht="55.4" customHeight="1" x14ac:dyDescent="0.3">
      <c r="A28" s="21" t="s">
        <v>242</v>
      </c>
      <c r="B28" s="3" t="s">
        <v>242</v>
      </c>
      <c r="C28" s="21" t="s">
        <v>254</v>
      </c>
      <c r="F28" s="25" t="e">
        <f>IF(SUMPRODUCT(--(#REF!&lt;&gt;""))&lt;&gt;7,1,0)</f>
        <v>#REF!</v>
      </c>
      <c r="G28" s="25" t="e">
        <f>IF((INT(#REF!)+INT(#REF!)+INT(#REF!)+INT(#REF!)+INT(#REF!)+INT(#REF!)+INT(#REF!))-SUM(#REF!)&lt;&gt;0,1,IF((ABS(#REF!)+ABS(#REF!)+ABS(#REF!)+ABS(#REF!)+ABS(#REF!)+ABS(#REF!)+ABS(#REF!))-SUM(#REF!)&lt;&gt;0,1,0))</f>
        <v>#REF!</v>
      </c>
      <c r="H28" s="25" t="e">
        <f>IF(SUMPRODUCT(--(LEN(#REF!)&gt;255)),1,0)</f>
        <v>#REF!</v>
      </c>
      <c r="I28" s="25">
        <f>IF(SUMPRODUCT(--(ISTEXT(#REF!)))&gt;0,1,0)</f>
        <v>0</v>
      </c>
      <c r="J28" s="25" t="e" cm="1">
        <f t="array" ref="J28">IF(OR(
SUMPRODUCT(--(0.95*#REF!&lt;#REF!))&gt;0,
SUMPRODUCT(--(0.95*#REF!&lt;#REF!))&gt;0,
SUMPRODUCT(--(0.95*#REF!&lt;#REF!))&gt;0,
SUMPRODUCT(--(0.95*#REF!&lt;#REF!))&gt;0,
SUMPRODUCT(--(0.95*#REF!&lt;#REF!))&gt;0,
SUMPRODUCT(--(0.95*#REF!&lt;#REF!))&gt;0,
SUMPRODUCT(--(0.95*#REF!&lt;#REF!))&gt;0),
$O$8,"")</f>
        <v>#REF!</v>
      </c>
      <c r="K28" s="25" t="e">
        <f>IF(OR(AND((#REF!-SUM(#REF!))&lt;&gt;0,COUNTBLANK(#REF!)&lt;&gt;8),AND((#REF!-SUM(#REF!))&lt;&gt;0,COUNTBLANK(#REF!)&lt;&gt;8),AND((#REF!-SUM(#REF!))&lt;&gt;0,COUNTBLANK(#REF!)&lt;&gt;8),AND((#REF!-SUM(#REF!))&lt;&gt;0,COUNTBLANK(#REF!)&lt;&gt;8),AND((#REF!-SUM(#REF!))&lt;&gt;0,COUNTBLANK(#REF!)&lt;&gt;8),AND((#REF!-SUM(#REF!))&lt;&gt;0,COUNTBLANK(#REF!)&lt;&gt;8),AND((#REF!-SUM(#REF!))&lt;&gt;0,COUNTBLANK(#REF!)&lt;&gt;8)),"Error: The sum of the discharge locations does not equal the total. You will not be able to submit your data",IF(COUNTBLANK(#REF!)&gt;0,"Warning: There are blanks. Blank cells do not count as zero. You will still be able to submit your data",""))</f>
        <v>#REF!</v>
      </c>
    </row>
    <row r="29" spans="1:11" ht="55.4" customHeight="1" x14ac:dyDescent="0.3">
      <c r="A29" s="3"/>
      <c r="B29" s="3"/>
      <c r="C29" s="24" t="s">
        <v>255</v>
      </c>
    </row>
    <row r="30" spans="1:11" ht="55.4" customHeight="1" x14ac:dyDescent="0.3">
      <c r="A30" s="20" t="s">
        <v>160</v>
      </c>
      <c r="B30" s="21" t="s">
        <v>160</v>
      </c>
      <c r="C30" s="21" t="s">
        <v>146</v>
      </c>
      <c r="F30" s="25" t="e">
        <f>IF(SUMPRODUCT(--(#REF!&lt;&gt;""))&lt;&gt;7,1,0)</f>
        <v>#REF!</v>
      </c>
      <c r="G30" s="25" t="e">
        <f>IF((INT(#REF!)+INT(#REF!)+INT(#REF!)+INT(#REF!)+INT(#REF!)+INT(#REF!)+INT(#REF!))-SUM(#REF!)&lt;&gt;0,1,IF((ABS(#REF!)+ABS(#REF!)+ABS(#REF!)+ABS(#REF!)+ABS(#REF!)+ABS(#REF!)+ABS(#REF!))-SUM(#REF!)&lt;&gt;0,1,0))</f>
        <v>#REF!</v>
      </c>
      <c r="H30" s="25" t="e">
        <f>IF(SUMPRODUCT(--(LEN(#REF!)&gt;255)),1,0)</f>
        <v>#REF!</v>
      </c>
      <c r="I30" s="25">
        <f>IF(SUMPRODUCT(--(ISTEXT(#REF!)))&gt;0,1,0)</f>
        <v>0</v>
      </c>
    </row>
    <row r="31" spans="1:11" ht="55.4" customHeight="1" x14ac:dyDescent="0.3">
      <c r="A31" s="19" t="s">
        <v>163</v>
      </c>
      <c r="B31" s="21" t="s">
        <v>163</v>
      </c>
      <c r="C31" s="21" t="s">
        <v>145</v>
      </c>
      <c r="F31" s="25" t="e">
        <f>IF(SUMPRODUCT(--(#REF!&lt;&gt;""))&lt;&gt;7,1,0)</f>
        <v>#REF!</v>
      </c>
      <c r="G31" s="25" t="e">
        <f>IF((INT(#REF!)+INT(#REF!)+INT(#REF!)+INT(#REF!)+INT(#REF!)+INT(#REF!)+INT(#REF!))-SUM(#REF!)&lt;&gt;0,1,IF((ABS(#REF!)+ABS(#REF!)+ABS(#REF!)+ABS(#REF!)+ABS(#REF!)+ABS(#REF!)+ABS(#REF!))-SUM(#REF!)&lt;&gt;0,1,0))</f>
        <v>#REF!</v>
      </c>
      <c r="H31" s="25" t="e">
        <f>IF(SUMPRODUCT(--(LEN(#REF!)&gt;255)),1,0)</f>
        <v>#REF!</v>
      </c>
      <c r="I31" s="25">
        <f>IF(SUMPRODUCT(--(ISTEXT(#REF!)))&gt;0,1,0)</f>
        <v>0</v>
      </c>
    </row>
    <row r="32" spans="1:11" ht="55.4" customHeight="1" x14ac:dyDescent="0.3">
      <c r="A32" s="19" t="s">
        <v>164</v>
      </c>
      <c r="B32" s="21" t="s">
        <v>164</v>
      </c>
      <c r="C32" s="21" t="s">
        <v>147</v>
      </c>
      <c r="F32" s="25" t="e">
        <f>IF(SUMPRODUCT(--(#REF!&lt;&gt;""))&lt;&gt;7,1,0)</f>
        <v>#REF!</v>
      </c>
      <c r="G32" s="25" t="e">
        <f>IF((INT(#REF!)+INT(#REF!)+INT(#REF!)+INT(#REF!)+INT(#REF!)+INT(#REF!)+INT(#REF!))-SUM(#REF!)&lt;&gt;0,1,IF((ABS(#REF!)+ABS(#REF!)+ABS(#REF!)+ABS(#REF!)+ABS(#REF!)+ABS(#REF!)+ABS(#REF!))-SUM(#REF!)&lt;&gt;0,1,0))</f>
        <v>#REF!</v>
      </c>
      <c r="H32" s="25" t="e">
        <f>IF(SUMPRODUCT(--(LEN(#REF!)&gt;255)),1,0)</f>
        <v>#REF!</v>
      </c>
      <c r="I32" s="25">
        <f>IF(SUMPRODUCT(--(ISTEXT(#REF!)))&gt;0,1,0)</f>
        <v>0</v>
      </c>
    </row>
    <row r="33" spans="1:21" ht="55.4" customHeight="1" x14ac:dyDescent="0.3">
      <c r="A33" s="19" t="s">
        <v>165</v>
      </c>
      <c r="B33" s="21" t="s">
        <v>165</v>
      </c>
      <c r="C33" s="21" t="s">
        <v>148</v>
      </c>
      <c r="F33" s="25" t="e">
        <f>IF(SUMPRODUCT(--(#REF!&lt;&gt;""))&lt;&gt;7,1,0)</f>
        <v>#REF!</v>
      </c>
      <c r="G33" s="25" t="e">
        <f>IF((INT(#REF!)+INT(#REF!)+INT(#REF!)+INT(#REF!)+INT(#REF!)+INT(#REF!)+INT(#REF!))-SUM(#REF!)&lt;&gt;0,1,IF((ABS(#REF!)+ABS(#REF!)+ABS(#REF!)+ABS(#REF!)+ABS(#REF!)+ABS(#REF!)+ABS(#REF!))-SUM(#REF!)&lt;&gt;0,1,0))</f>
        <v>#REF!</v>
      </c>
      <c r="H33" s="25" t="e">
        <f>IF(SUMPRODUCT(--(LEN(#REF!)&gt;255)),1,0)</f>
        <v>#REF!</v>
      </c>
      <c r="I33" s="25">
        <f>IF(SUMPRODUCT(--(ISTEXT(#REF!)))&gt;0,1,0)</f>
        <v>0</v>
      </c>
    </row>
    <row r="34" spans="1:21" ht="55.4" customHeight="1" x14ac:dyDescent="0.3">
      <c r="A34" s="19" t="s">
        <v>166</v>
      </c>
      <c r="B34" s="21" t="s">
        <v>166</v>
      </c>
      <c r="C34" s="21" t="s">
        <v>149</v>
      </c>
      <c r="F34" s="25" t="e">
        <f>IF(SUMPRODUCT(--(#REF!&lt;&gt;""))&lt;&gt;7,1,0)</f>
        <v>#REF!</v>
      </c>
      <c r="G34" s="25" t="e">
        <f>IF((INT(#REF!)+INT(#REF!)+INT(#REF!)+INT(#REF!)+INT(#REF!)+INT(#REF!)+INT(#REF!))-SUM(#REF!)&lt;&gt;0,1,IF((ABS(#REF!)+ABS(#REF!)+ABS(#REF!)+ABS(#REF!)+ABS(#REF!)+ABS(#REF!)+ABS(#REF!))-SUM(#REF!)&lt;&gt;0,1,0))</f>
        <v>#REF!</v>
      </c>
      <c r="H34" s="25" t="e">
        <f>IF(SUMPRODUCT(--(LEN(#REF!)&gt;255)),1,0)</f>
        <v>#REF!</v>
      </c>
      <c r="I34" s="25">
        <f>IF(SUMPRODUCT(--(ISTEXT(#REF!)))&gt;0,1,0)</f>
        <v>0</v>
      </c>
    </row>
    <row r="35" spans="1:21" ht="55.4" customHeight="1" x14ac:dyDescent="0.3">
      <c r="A35" s="19" t="s">
        <v>167</v>
      </c>
      <c r="B35" s="21" t="s">
        <v>167</v>
      </c>
      <c r="C35" s="21" t="s">
        <v>150</v>
      </c>
      <c r="F35" s="25" t="e">
        <f>IF(SUMPRODUCT(--(#REF!&lt;&gt;""))&lt;&gt;7,1,0)</f>
        <v>#REF!</v>
      </c>
      <c r="G35" s="25" t="e">
        <f>IF((INT(#REF!)+INT(#REF!)+INT(#REF!)+INT(#REF!)+INT(#REF!)+INT(#REF!)+INT(#REF!))-SUM(#REF!)&lt;&gt;0,1,IF((ABS(#REF!)+ABS(#REF!)+ABS(#REF!)+ABS(#REF!)+ABS(#REF!)+ABS(#REF!)+ABS(#REF!))-SUM(#REF!)&lt;&gt;0,1,0))</f>
        <v>#REF!</v>
      </c>
      <c r="H35" s="25" t="e">
        <f>IF(SUMPRODUCT(--(LEN(#REF!)&gt;255)),1,0)</f>
        <v>#REF!</v>
      </c>
      <c r="I35" s="25">
        <f>IF(SUMPRODUCT(--(ISTEXT(#REF!)))&gt;0,1,0)</f>
        <v>0</v>
      </c>
    </row>
    <row r="36" spans="1:21" ht="55.4" customHeight="1" x14ac:dyDescent="0.3">
      <c r="A36" s="19" t="s">
        <v>162</v>
      </c>
      <c r="B36" s="21" t="s">
        <v>162</v>
      </c>
      <c r="C36" s="21" t="s">
        <v>151</v>
      </c>
      <c r="F36" s="25" t="e">
        <f>IF(SUMPRODUCT(--(#REF!&lt;&gt;""))&lt;&gt;7,1,0)</f>
        <v>#REF!</v>
      </c>
      <c r="G36" s="25" t="e">
        <f>IF((INT(#REF!)+INT(#REF!)+INT(#REF!)+INT(#REF!)+INT(#REF!)+INT(#REF!)+INT(#REF!))-SUM(#REF!)&lt;&gt;0,1,IF((ABS(#REF!)+ABS(#REF!)+ABS(#REF!)+ABS(#REF!)+ABS(#REF!)+ABS(#REF!)+ABS(#REF!))-SUM(#REF!)&lt;&gt;0,1,0))</f>
        <v>#REF!</v>
      </c>
      <c r="H36" s="25" t="e">
        <f>IF(SUMPRODUCT(--(LEN(#REF!)&gt;255)),1,0)</f>
        <v>#REF!</v>
      </c>
      <c r="I36" s="25">
        <f>IF(SUMPRODUCT(--(ISTEXT(#REF!)))&gt;0,1,0)</f>
        <v>0</v>
      </c>
    </row>
    <row r="37" spans="1:21" ht="55.4" customHeight="1" x14ac:dyDescent="0.3">
      <c r="A37" s="19" t="s">
        <v>161</v>
      </c>
      <c r="B37" s="21" t="s">
        <v>161</v>
      </c>
      <c r="C37" s="21" t="s">
        <v>152</v>
      </c>
      <c r="F37" s="25" t="e">
        <f>IF(SUMPRODUCT(--(#REF!&lt;&gt;""))&lt;&gt;7,1,0)</f>
        <v>#REF!</v>
      </c>
      <c r="G37" s="25" t="e">
        <f>IF((INT(#REF!)+INT(#REF!)+INT(#REF!)+INT(#REF!)+INT(#REF!)+INT(#REF!)+INT(#REF!))-SUM(#REF!)&lt;&gt;0,1,IF((ABS(#REF!)+ABS(#REF!)+ABS(#REF!)+ABS(#REF!)+ABS(#REF!)+ABS(#REF!)+ABS(#REF!))-SUM(#REF!)&lt;&gt;0,1,0))</f>
        <v>#REF!</v>
      </c>
      <c r="H37" s="25" t="e">
        <f>IF(SUMPRODUCT(--(LEN(#REF!)&gt;255)),1,0)</f>
        <v>#REF!</v>
      </c>
      <c r="I37" s="25">
        <f>IF(SUMPRODUCT(--(ISTEXT(#REF!)))&gt;0,1,0)</f>
        <v>0</v>
      </c>
    </row>
    <row r="38" spans="1:21" ht="25.4" customHeight="1" x14ac:dyDescent="0.3">
      <c r="B38" s="5"/>
      <c r="C38" s="6"/>
    </row>
    <row r="39" spans="1:21" customFormat="1" ht="20.149999999999999" customHeight="1" x14ac:dyDescent="0.35">
      <c r="B39" s="37" t="s">
        <v>175</v>
      </c>
      <c r="C39" s="38"/>
      <c r="D39" s="27"/>
      <c r="E39" s="27"/>
      <c r="F39" s="36"/>
      <c r="G39" s="25"/>
      <c r="H39" s="36"/>
      <c r="I39" s="36"/>
      <c r="J39" s="36"/>
      <c r="K39" s="36"/>
      <c r="L39" s="36"/>
      <c r="M39" s="27"/>
      <c r="N39" s="27"/>
      <c r="O39" s="27"/>
      <c r="P39" s="27"/>
      <c r="Q39" s="27"/>
      <c r="R39" s="27"/>
      <c r="S39" s="27"/>
      <c r="T39" s="27"/>
      <c r="U39" s="27"/>
    </row>
    <row r="40" spans="1:21" customFormat="1" ht="75" customHeight="1" x14ac:dyDescent="0.35">
      <c r="A40" s="28"/>
      <c r="B40" s="9" t="s">
        <v>0</v>
      </c>
      <c r="C40" s="4" t="s">
        <v>1</v>
      </c>
      <c r="D40" s="27"/>
      <c r="E40" s="27"/>
      <c r="F40" s="36"/>
      <c r="G40" s="25"/>
      <c r="H40" s="36"/>
      <c r="I40" s="36"/>
      <c r="J40" s="36"/>
      <c r="K40" s="36"/>
      <c r="L40" s="36"/>
      <c r="M40" s="27"/>
      <c r="N40" s="27"/>
      <c r="O40" s="27"/>
      <c r="P40" s="27"/>
      <c r="Q40" s="27"/>
      <c r="R40" s="27"/>
      <c r="S40" s="27"/>
      <c r="T40" s="27"/>
      <c r="U40" s="27"/>
    </row>
    <row r="41" spans="1:21" customFormat="1" ht="15" hidden="1" customHeight="1" x14ac:dyDescent="0.35">
      <c r="A41" s="1" t="s">
        <v>5</v>
      </c>
      <c r="B41" s="1"/>
      <c r="C41" s="1" t="s">
        <v>6</v>
      </c>
      <c r="D41" s="27"/>
      <c r="E41" s="27"/>
      <c r="F41" s="36"/>
      <c r="G41" s="25"/>
      <c r="H41" s="36"/>
      <c r="I41" s="36"/>
      <c r="J41" s="36"/>
      <c r="K41" s="36"/>
      <c r="L41" s="36"/>
      <c r="M41" s="27"/>
      <c r="N41" s="27"/>
      <c r="O41" s="27"/>
      <c r="P41" s="27"/>
      <c r="Q41" s="27"/>
      <c r="R41" s="27"/>
      <c r="S41" s="27"/>
      <c r="T41" s="27"/>
      <c r="U41" s="27"/>
    </row>
    <row r="42" spans="1:21" ht="55.4" customHeight="1" x14ac:dyDescent="0.3">
      <c r="A42" s="21" t="s">
        <v>191</v>
      </c>
      <c r="B42" s="21" t="s">
        <v>191</v>
      </c>
      <c r="C42" s="21" t="s">
        <v>256</v>
      </c>
      <c r="F42" s="25" t="e">
        <f>IF(SUMPRODUCT(--(#REF!&lt;&gt;""))&lt;&gt;7,1,0)</f>
        <v>#REF!</v>
      </c>
      <c r="G42" s="25" t="e">
        <f>IF((INT(#REF!)+INT(#REF!)+INT(#REF!)+INT(#REF!)+INT(#REF!)+INT(#REF!)+INT(#REF!))-SUM(#REF!)&lt;&gt;0,1,IF((ABS(#REF!)+ABS(#REF!)+ABS(#REF!)+ABS(#REF!)+ABS(#REF!)+ABS(#REF!)+ABS(#REF!))-SUM(#REF!)&lt;&gt;0,1,0))</f>
        <v>#REF!</v>
      </c>
      <c r="H42" s="25" t="e">
        <f>IF(SUMPRODUCT(--(LEN(#REF!)&gt;255)),1,0)</f>
        <v>#REF!</v>
      </c>
      <c r="I42" s="25">
        <f>IF(SUMPRODUCT(--(ISTEXT(#REF!)))&gt;0,1,0)</f>
        <v>0</v>
      </c>
      <c r="J42" s="25" t="e">
        <f>IF(OR(#REF!&gt;#REF!,#REF!&gt;#REF!,#REF!&gt;#REF!,#REF!&gt;#REF!,#REF!&gt;#REF!,#REF!&gt;#REF!,#REF!&gt;#REF!),"Error: The number of patients who have a length of stay of 21 days and over who meet the criteria to reside is greater than the number of patients who meet the criteria to reside","")</f>
        <v>#REF!</v>
      </c>
    </row>
    <row r="43" spans="1:21" ht="55.4" customHeight="1" x14ac:dyDescent="0.3">
      <c r="A43" s="31"/>
      <c r="B43" s="10"/>
      <c r="C43" s="10"/>
    </row>
    <row r="44" spans="1:21" ht="15.5" hidden="1" x14ac:dyDescent="0.3">
      <c r="A44" s="10"/>
      <c r="B44" s="37" t="s">
        <v>176</v>
      </c>
      <c r="C44" s="38"/>
    </row>
    <row r="45" spans="1:21" ht="55.4" customHeight="1" x14ac:dyDescent="0.35">
      <c r="A45" s="30"/>
      <c r="B45" s="9" t="s">
        <v>0</v>
      </c>
      <c r="C45" s="9" t="s">
        <v>1</v>
      </c>
    </row>
    <row r="46" spans="1:21" ht="14.25" hidden="1" customHeight="1" x14ac:dyDescent="0.3">
      <c r="A46" s="1" t="s">
        <v>5</v>
      </c>
      <c r="B46" s="1"/>
      <c r="C46" s="1" t="s">
        <v>6</v>
      </c>
    </row>
    <row r="47" spans="1:21" ht="55.4" customHeight="1" x14ac:dyDescent="0.3">
      <c r="A47" s="21" t="s">
        <v>244</v>
      </c>
      <c r="B47" s="21" t="s">
        <v>244</v>
      </c>
      <c r="C47" s="21" t="s">
        <v>257</v>
      </c>
      <c r="F47" s="25" t="e">
        <f>IF(SUMPRODUCT(--(#REF!&lt;&gt;""))&lt;&gt;7,1,0)</f>
        <v>#REF!</v>
      </c>
      <c r="G47" s="25" t="e">
        <f>IF((INT(#REF!)+INT(#REF!)+INT(#REF!)+INT(#REF!)+INT(#REF!)+INT(#REF!)+INT(#REF!))-SUM(#REF!)&lt;&gt;0,1,IF((ABS(#REF!)+ABS(#REF!)+ABS(#REF!)+ABS(#REF!)+ABS(#REF!)+ABS(#REF!)+ABS(#REF!))-SUM(#REF!)&lt;&gt;0,1,0))</f>
        <v>#REF!</v>
      </c>
      <c r="H47" s="25" t="e">
        <f>IF(SUMPRODUCT(--(LEN(#REF!)&gt;255)),1,0)</f>
        <v>#REF!</v>
      </c>
      <c r="I47" s="25">
        <f>IF(SUMPRODUCT(--(ISTEXT(#REF!)))&gt;0,1,0)</f>
        <v>0</v>
      </c>
      <c r="J47" s="25" t="e">
        <f>IF(OR(#REF!&gt;#REF!,#REF!&gt;#REF!,#REF!&gt;#REF!,#REF!&gt;#REF!,#REF!&gt;#REF!,#REF!&gt;#REF!,#REF!&gt;#REF!),"Error: The total number of patients who have a length of stay of 21 days and over who have been or will be discharged by 5pm cannot be greater than the number who meet the criteria to be discharged (DIS006_TOTAL)",
IF(OR(#REF!&gt;#REF!,#REF!&gt;#REF!,#REF!&gt;#REF!,#REF!&gt;#REF!,#REF!&gt;#REF!,#REF!&gt;#REF!,#REF!&gt;#REF!),"Error: The total number of patients who have a length of stay of 21 days and over who have been or will be discharged by 5pm is greater than the total number of patients who meet the criteria to to be discharged by 5pm (DIS004a_TOTAL)",""))</f>
        <v>#REF!</v>
      </c>
      <c r="K47" s="25" t="e">
        <f>IF(OR(#REF!&gt;#REF!,#REF!&gt;#REF!,#REF!&gt;#REF!,#REF!&gt;#REF!,#REF!&gt;#REF!,#REF!&gt;#REF!,#REF!&gt;#REF!),"Error: Total patients with a Length of Stay of 21+ days discharged by 5pm cannot exceed the number of patients who do not meet the criteria to reside that day",
IF(OR(#REF!&gt;#REF!,#REF!&gt;#REF!,#REF!&gt;#REF!,#REF!&gt;#REF!,#REF!&gt;#REF!,#REF!&gt;#REF!,#REF!&gt;#REF!),"Error: Total patients with a Length of Stay of 21+ days discharged between 17.01 and 23:59 cannot exceed the number of patients who do not meet the criteria to reside that day",
IF(OR((#REF!+#REF!)&gt;#REF!,(#REF!+#REF!)&gt;#REF!,(#REF!+#REF!)&gt;#REF!,(#REF!+#REF!)&gt;#REF!,(RR52+#REF!)&gt;#REF!,(#REF!+#REF!)&gt;#REF!,(#REF!+#REF!)&gt;#REF!),"Error: Total number of patients with a Length of Stay of 21+ days discharged that day cannot exceed the number that do not meet the criteria to reside that day","")))</f>
        <v>#REF!</v>
      </c>
    </row>
    <row r="48" spans="1:21" ht="55.4" customHeight="1" x14ac:dyDescent="0.3">
      <c r="A48" s="10"/>
      <c r="B48" s="12"/>
      <c r="C48" s="13"/>
    </row>
    <row r="49" spans="1:11" ht="15.5" hidden="1" x14ac:dyDescent="0.3">
      <c r="B49" s="37" t="s">
        <v>177</v>
      </c>
      <c r="C49" s="38"/>
    </row>
    <row r="50" spans="1:11" ht="37.5" customHeight="1" x14ac:dyDescent="0.35">
      <c r="A50" s="32"/>
      <c r="B50" s="9" t="s">
        <v>0</v>
      </c>
      <c r="C50" s="9" t="s">
        <v>1</v>
      </c>
    </row>
    <row r="51" spans="1:11" ht="14.25" hidden="1" customHeight="1" x14ac:dyDescent="0.3">
      <c r="A51" s="1" t="s">
        <v>5</v>
      </c>
      <c r="B51" s="1"/>
      <c r="C51" s="1" t="s">
        <v>6</v>
      </c>
    </row>
    <row r="52" spans="1:11" ht="61.5" customHeight="1" x14ac:dyDescent="0.3">
      <c r="A52" s="14" t="s">
        <v>243</v>
      </c>
      <c r="B52" s="14" t="s">
        <v>243</v>
      </c>
      <c r="C52" s="21" t="s">
        <v>258</v>
      </c>
      <c r="F52" s="25" t="e">
        <f>IF(SUMPRODUCT(--(#REF!&lt;&gt;""))&lt;&gt;7,1,0)</f>
        <v>#REF!</v>
      </c>
      <c r="G52" s="25" t="e">
        <f>IF((INT(#REF!)+INT(#REF!)+INT(#REF!)+INT(#REF!)+INT(#REF!)+INT(#REF!)+INT(#REF!))-SUM(#REF!)&lt;&gt;0,1,IF((ABS(#REF!)+ABS(#REF!)+ABS(#REF!)+ABS(#REF!)+ABS(#REF!)+ABS(#REF!)+ABS(#REF!))-SUM(#REF!)&lt;&gt;0,1,0))</f>
        <v>#REF!</v>
      </c>
      <c r="H52" s="25" t="e">
        <f>IF(SUMPRODUCT(--(LEN(#REF!)&gt;255)),1,0)</f>
        <v>#REF!</v>
      </c>
      <c r="I52" s="25">
        <f>IF(SUMPRODUCT(--(ISTEXT(#REF!)))&gt;0,1,0)</f>
        <v>0</v>
      </c>
      <c r="J52" s="25" t="e" cm="1">
        <f t="array" ref="J52">IF(OR(
SUMPRODUCT(--(0.95*#REF!&lt;#REF!))&gt;0,
SUMPRODUCT(--(0.95*#REF!&lt;#REF!))&gt;0,
SUMPRODUCT(--(0.95*#REF!&lt;#REF!))&gt;0,
SUMPRODUCT(--(0.95*#REF!&lt;#REF!))&gt;0,
SUMPRODUCT(--(0.95*#REF!&lt;#REF!))&gt;0,
SUMPRODUCT(--(0.95*#REF!&lt;#REF!))&gt;0,
SUMPRODUCT(--(0.95*#REF!&lt;#REF!))&gt;0),
$O$8,"")</f>
        <v>#REF!</v>
      </c>
      <c r="K52" s="25" t="e">
        <f>IF(OR(AND((#REF!-SUM(#REF!))&lt;&gt;0,COUNTBLANK(#REF!)&lt;&gt;8),AND((#REF!-SUM(#REF!))&lt;&gt;0,COUNTBLANK(#REF!)&lt;&gt;8),AND((#REF!-SUM(#REF!))&lt;&gt;0,COUNTBLANK(#REF!)&lt;&gt;8),AND((#REF!-SUM(#REF!))&lt;&gt;0,COUNTBLANK(#REF!)&lt;&gt;8),AND((#REF!-SUM(#REF!))&lt;&gt;0,COUNTBLANK(#REF!)&lt;&gt;8),AND((#REF!-SUM(#REF!))&lt;&gt;0,COUNTBLANK(#REF!)&lt;&gt;8),AND((#REF!-SUM(#REF!))&lt;&gt;0,COUNTBLANK(#REF!)&lt;&gt;8)),"Error: The sum of the discharge locations does not equal the total. You will not be able to submit your data",IF(COUNTBLANK(#REF!)&gt;0,"Warning: There are blanks. Blank cells do not count as zero. You will still be able to submit your data",""))</f>
        <v>#REF!</v>
      </c>
    </row>
    <row r="53" spans="1:11" ht="61.5" customHeight="1" x14ac:dyDescent="0.3">
      <c r="A53" s="7"/>
      <c r="B53" s="14"/>
      <c r="C53" s="24" t="s">
        <v>259</v>
      </c>
    </row>
    <row r="54" spans="1:11" ht="54" customHeight="1" x14ac:dyDescent="0.3">
      <c r="A54" s="21" t="s">
        <v>192</v>
      </c>
      <c r="B54" s="18" t="s">
        <v>192</v>
      </c>
      <c r="C54" s="21" t="s">
        <v>146</v>
      </c>
      <c r="F54" s="25" t="e">
        <f>IF(SUMPRODUCT(--(#REF!&lt;&gt;""))&lt;&gt;7,1,0)</f>
        <v>#REF!</v>
      </c>
      <c r="G54" s="25" t="e">
        <f>IF((INT(#REF!)+INT(#REF!)+INT(#REF!)+INT(#REF!)+INT(#REF!)+INT(#REF!)+INT(#REF!))-SUM(#REF!)&lt;&gt;0,1,IF((ABS(#REF!)+ABS(#REF!)+ABS(#REF!)+ABS(#REF!)+ABS(#REF!)+ABS(#REF!)+ABS(#REF!))-SUM(#REF!)&lt;&gt;0,1,0))</f>
        <v>#REF!</v>
      </c>
      <c r="H54" s="25" t="e">
        <f>IF(SUMPRODUCT(--(LEN(#REF!)&gt;255)),1,0)</f>
        <v>#REF!</v>
      </c>
      <c r="I54" s="25">
        <f>IF(SUMPRODUCT(--(ISTEXT(#REF!)))&gt;0,1,0)</f>
        <v>0</v>
      </c>
      <c r="J54" s="25" t="e" cm="1">
        <f t="array" ref="J54">IF(SUMPRODUCT(--(#REF!&gt;#REF!)),"Error: The value for "&amp;B54&amp;" must be less than or equal to the value for "&amp;B19,"")</f>
        <v>#REF!</v>
      </c>
    </row>
    <row r="55" spans="1:11" ht="54" customHeight="1" x14ac:dyDescent="0.3">
      <c r="A55" s="21" t="s">
        <v>193</v>
      </c>
      <c r="B55" s="18" t="s">
        <v>193</v>
      </c>
      <c r="C55" s="21" t="s">
        <v>145</v>
      </c>
      <c r="F55" s="25" t="e">
        <f>IF(SUMPRODUCT(--(#REF!&lt;&gt;""))&lt;&gt;7,1,0)</f>
        <v>#REF!</v>
      </c>
      <c r="G55" s="25" t="e">
        <f>IF((INT(#REF!)+INT(#REF!)+INT(#REF!)+INT(#REF!)+INT(#REF!)+INT(#REF!)+INT(#REF!))-SUM(#REF!)&lt;&gt;0,1,IF((ABS(#REF!)+ABS(#REF!)+ABS(#REF!)+ABS(#REF!)+ABS(#REF!)+ABS(#REF!)+ABS(#REF!))-SUM(#REF!)&lt;&gt;0,1,0))</f>
        <v>#REF!</v>
      </c>
      <c r="H55" s="25" t="e">
        <f>IF(SUMPRODUCT(--(LEN(#REF!)&gt;255)),1,0)</f>
        <v>#REF!</v>
      </c>
      <c r="I55" s="25">
        <f>IF(SUMPRODUCT(--(ISTEXT(#REF!)))&gt;0,1,0)</f>
        <v>0</v>
      </c>
      <c r="J55" s="25" t="e" cm="1">
        <f t="array" ref="J55">IF(SUMPRODUCT(--(#REF!&gt;#REF!)),"Error: The value for "&amp;B55&amp;" must be less than or equal to the value for "&amp;B20,"")</f>
        <v>#REF!</v>
      </c>
    </row>
    <row r="56" spans="1:11" ht="54" customHeight="1" x14ac:dyDescent="0.3">
      <c r="A56" s="21" t="s">
        <v>194</v>
      </c>
      <c r="B56" s="18" t="s">
        <v>194</v>
      </c>
      <c r="C56" s="21" t="s">
        <v>147</v>
      </c>
      <c r="F56" s="25" t="e">
        <f>IF(SUMPRODUCT(--(#REF!&lt;&gt;""))&lt;&gt;7,1,0)</f>
        <v>#REF!</v>
      </c>
      <c r="G56" s="25" t="e">
        <f>IF((INT(#REF!)+INT(#REF!)+INT(#REF!)+INT(#REF!)+INT(#REF!)+INT(#REF!)+INT(#REF!))-SUM(#REF!)&lt;&gt;0,1,IF((ABS(#REF!)+ABS(#REF!)+ABS(#REF!)+ABS(#REF!)+ABS(#REF!)+ABS(#REF!)+ABS(#REF!))-SUM(#REF!)&lt;&gt;0,1,0))</f>
        <v>#REF!</v>
      </c>
      <c r="H56" s="25" t="e">
        <f>IF(SUMPRODUCT(--(LEN(#REF!)&gt;255)),1,0)</f>
        <v>#REF!</v>
      </c>
      <c r="I56" s="25">
        <f>IF(SUMPRODUCT(--(ISTEXT(#REF!)))&gt;0,1,0)</f>
        <v>0</v>
      </c>
      <c r="J56" s="25" t="e" cm="1">
        <f t="array" ref="J56">IF(SUMPRODUCT(--(#REF!&gt;#REF!)),"Error: The value for "&amp;B56&amp;" must be less than or equal to the value for "&amp;B21,"")</f>
        <v>#REF!</v>
      </c>
    </row>
    <row r="57" spans="1:11" ht="54" customHeight="1" x14ac:dyDescent="0.3">
      <c r="A57" s="21" t="s">
        <v>195</v>
      </c>
      <c r="B57" s="18" t="s">
        <v>195</v>
      </c>
      <c r="C57" s="21" t="s">
        <v>148</v>
      </c>
      <c r="F57" s="25" t="e">
        <f>IF(SUMPRODUCT(--(#REF!&lt;&gt;""))&lt;&gt;7,1,0)</f>
        <v>#REF!</v>
      </c>
      <c r="G57" s="25" t="e">
        <f>IF((INT(#REF!)+INT(#REF!)+INT(#REF!)+INT(#REF!)+INT(#REF!)+INT(#REF!)+INT(#REF!))-SUM(#REF!)&lt;&gt;0,1,IF((ABS(#REF!)+ABS(#REF!)+ABS(#REF!)+ABS(#REF!)+ABS(#REF!)+ABS(#REF!)+ABS(#REF!))-SUM(#REF!)&lt;&gt;0,1,0))</f>
        <v>#REF!</v>
      </c>
      <c r="H57" s="25" t="e">
        <f>IF(SUMPRODUCT(--(LEN(#REF!)&gt;255)),1,0)</f>
        <v>#REF!</v>
      </c>
      <c r="I57" s="25">
        <f>IF(SUMPRODUCT(--(ISTEXT(#REF!)))&gt;0,1,0)</f>
        <v>0</v>
      </c>
      <c r="J57" s="25" t="e" cm="1">
        <f t="array" ref="J57">IF(SUMPRODUCT(--(#REF!&gt;#REF!)),"Error: The value for "&amp;B57&amp;" must be less than or equal to the value for "&amp;B22,"")</f>
        <v>#REF!</v>
      </c>
    </row>
    <row r="58" spans="1:11" ht="54" customHeight="1" x14ac:dyDescent="0.3">
      <c r="A58" s="21" t="s">
        <v>196</v>
      </c>
      <c r="B58" s="18" t="s">
        <v>196</v>
      </c>
      <c r="C58" s="21" t="s">
        <v>149</v>
      </c>
      <c r="F58" s="25" t="e">
        <f>IF(SUMPRODUCT(--(#REF!&lt;&gt;""))&lt;&gt;7,1,0)</f>
        <v>#REF!</v>
      </c>
      <c r="G58" s="25" t="e">
        <f>IF((INT(#REF!)+INT(#REF!)+INT(#REF!)+INT(#REF!)+INT(#REF!)+INT(#REF!)+INT(#REF!))-SUM(#REF!)&lt;&gt;0,1,IF((ABS(#REF!)+ABS(#REF!)+ABS(#REF!)+ABS(#REF!)+ABS(#REF!)+ABS(#REF!)+ABS(#REF!))-SUM(#REF!)&lt;&gt;0,1,0))</f>
        <v>#REF!</v>
      </c>
      <c r="H58" s="25" t="e">
        <f>IF(SUMPRODUCT(--(LEN(#REF!)&gt;255)),1,0)</f>
        <v>#REF!</v>
      </c>
      <c r="I58" s="25">
        <f>IF(SUMPRODUCT(--(ISTEXT(#REF!)))&gt;0,1,0)</f>
        <v>0</v>
      </c>
      <c r="J58" s="25" t="e" cm="1">
        <f t="array" ref="J58">IF(SUMPRODUCT(--(#REF!&gt;#REF!)),"Error: The value for "&amp;B58&amp;" must be less than or equal to the value for "&amp;B23,"")</f>
        <v>#REF!</v>
      </c>
    </row>
    <row r="59" spans="1:11" ht="54" customHeight="1" x14ac:dyDescent="0.3">
      <c r="A59" s="21" t="s">
        <v>197</v>
      </c>
      <c r="B59" s="18" t="s">
        <v>197</v>
      </c>
      <c r="C59" s="21" t="s">
        <v>150</v>
      </c>
      <c r="F59" s="25" t="e">
        <f>IF(SUMPRODUCT(--(#REF!&lt;&gt;""))&lt;&gt;7,1,0)</f>
        <v>#REF!</v>
      </c>
      <c r="G59" s="25" t="e">
        <f>IF((INT(#REF!)+INT(#REF!)+INT(#REF!)+INT(#REF!)+INT(#REF!)+INT(#REF!)+INT(#REF!))-SUM(#REF!)&lt;&gt;0,1,IF((ABS(#REF!)+ABS(#REF!)+ABS(#REF!)+ABS(#REF!)+ABS(#REF!)+ABS(#REF!)+ABS(#REF!))-SUM(#REF!)&lt;&gt;0,1,0))</f>
        <v>#REF!</v>
      </c>
      <c r="H59" s="25" t="e">
        <f>IF(SUMPRODUCT(--(LEN(#REF!)&gt;255)),1,0)</f>
        <v>#REF!</v>
      </c>
      <c r="I59" s="25">
        <f>IF(SUMPRODUCT(--(ISTEXT(#REF!)))&gt;0,1,0)</f>
        <v>0</v>
      </c>
      <c r="J59" s="25" t="e" cm="1">
        <f t="array" ref="J59">IF(SUMPRODUCT(--(#REF!&gt;#REF!)),"Error: The value for "&amp;B59&amp;" must be less than or equal to the value for "&amp;B24,"")</f>
        <v>#REF!</v>
      </c>
    </row>
    <row r="60" spans="1:11" ht="54" customHeight="1" x14ac:dyDescent="0.3">
      <c r="A60" s="21" t="s">
        <v>198</v>
      </c>
      <c r="B60" s="18" t="s">
        <v>198</v>
      </c>
      <c r="C60" s="21" t="s">
        <v>151</v>
      </c>
      <c r="F60" s="25" t="e">
        <f>IF(SUMPRODUCT(--(#REF!&lt;&gt;""))&lt;&gt;7,1,0)</f>
        <v>#REF!</v>
      </c>
      <c r="G60" s="25" t="e">
        <f>IF((INT(#REF!)+INT(#REF!)+INT(#REF!)+INT(#REF!)+INT(#REF!)+INT(#REF!)+INT(#REF!))-SUM(#REF!)&lt;&gt;0,1,IF((ABS(#REF!)+ABS(#REF!)+ABS(#REF!)+ABS(#REF!)+ABS(#REF!)+ABS(#REF!)+ABS(#REF!))-SUM(#REF!)&lt;&gt;0,1,0))</f>
        <v>#REF!</v>
      </c>
      <c r="H60" s="25" t="e">
        <f>IF(SUMPRODUCT(--(LEN(#REF!)&gt;255)),1,0)</f>
        <v>#REF!</v>
      </c>
      <c r="I60" s="25">
        <f>IF(SUMPRODUCT(--(ISTEXT(#REF!)))&gt;0,1,0)</f>
        <v>0</v>
      </c>
      <c r="J60" s="25" t="e" cm="1">
        <f t="array" ref="J60">IF(SUMPRODUCT(--(#REF!&gt;#REF!)),"Error: The value for "&amp;B60&amp;" must be less than or equal to the value for "&amp;B25,"")</f>
        <v>#REF!</v>
      </c>
    </row>
    <row r="61" spans="1:11" ht="54" customHeight="1" x14ac:dyDescent="0.3">
      <c r="A61" s="21" t="s">
        <v>199</v>
      </c>
      <c r="B61" s="18" t="s">
        <v>199</v>
      </c>
      <c r="C61" s="21" t="s">
        <v>152</v>
      </c>
      <c r="F61" s="25" t="e">
        <f>IF(SUMPRODUCT(--(#REF!&lt;&gt;""))&lt;&gt;7,1,0)</f>
        <v>#REF!</v>
      </c>
      <c r="G61" s="25" t="e">
        <f>IF((INT(#REF!)+INT(#REF!)+INT(#REF!)+INT(#REF!)+INT(#REF!)+INT(#REF!)+INT(#REF!))-SUM(#REF!)&lt;&gt;0,1,IF((ABS(#REF!)+ABS(#REF!)+ABS(#REF!)+ABS(#REF!)+ABS(#REF!)+ABS(#REF!)+ABS(#REF!))-SUM(#REF!)&lt;&gt;0,1,0))</f>
        <v>#REF!</v>
      </c>
      <c r="H61" s="25" t="e">
        <f>IF(SUMPRODUCT(--(LEN(#REF!)&gt;255)),1,0)</f>
        <v>#REF!</v>
      </c>
      <c r="I61" s="25">
        <f>IF(SUMPRODUCT(--(ISTEXT(#REF!)))&gt;0,1,0)</f>
        <v>0</v>
      </c>
      <c r="J61" s="25" t="e" cm="1">
        <f t="array" ref="J61">IF(SUMPRODUCT(--(#REF!&gt;#REF!)),"Error: The value for "&amp;B61&amp;" must be less than or equal to the value for "&amp;B26,"")</f>
        <v>#REF!</v>
      </c>
    </row>
    <row r="62" spans="1:11" ht="54" customHeight="1" x14ac:dyDescent="0.35">
      <c r="A62" s="21"/>
      <c r="B62" s="9" t="s">
        <v>0</v>
      </c>
      <c r="C62" s="9" t="s">
        <v>1</v>
      </c>
    </row>
    <row r="63" spans="1:11" ht="54" customHeight="1" x14ac:dyDescent="0.3">
      <c r="A63" s="18" t="s">
        <v>245</v>
      </c>
      <c r="B63" s="18" t="s">
        <v>245</v>
      </c>
      <c r="C63" s="21" t="s">
        <v>260</v>
      </c>
      <c r="F63" s="25" t="e">
        <f>IF(SUMPRODUCT(--(#REF!&lt;&gt;""))&lt;&gt;7,1,0)</f>
        <v>#REF!</v>
      </c>
      <c r="G63" s="25" t="e">
        <f>IF((INT(#REF!)+INT(#REF!)+INT(#REF!)+INT(#REF!)+INT(#REF!)+INT(#REF!)+INT(#REF!))-SUM(#REF!)&lt;&gt;0,1,IF((ABS(#REF!)+ABS(#REF!)+ABS(#REF!)+ABS(#REF!)+ABS(#REF!)+ABS(#REF!)+ABS(#REF!))-SUM(#REF!)&lt;&gt;0,1,0))</f>
        <v>#REF!</v>
      </c>
      <c r="H63" s="25" t="e">
        <f>IF(SUMPRODUCT(--(LEN(#REF!)&gt;255)),1,0)</f>
        <v>#REF!</v>
      </c>
      <c r="I63" s="25">
        <f>IF(SUMPRODUCT(--(ISTEXT(#REF!)))&gt;0,1,0)</f>
        <v>0</v>
      </c>
      <c r="J63" s="25" t="e" cm="1">
        <f t="array" ref="J63">IF(OR(
SUMPRODUCT(--(0.95*#REF!&lt;#REF!))&gt;0,
SUMPRODUCT(--(0.95*#REF!&lt;#REF!))&gt;0,
SUMPRODUCT(--(0.95*#REF!&lt;#REF!))&gt;0,
SUMPRODUCT(--(0.95*#REF!&lt;#REF!))&gt;0,
SUMPRODUCT(--(0.95*#REF!&lt;#REF!))&gt;0,
SUMPRODUCT(--(0.95*#REF!&lt;#REF!))&gt;0,
SUMPRODUCT(--(0.95*#REF!&lt;#REF!))&gt;0),$O$8,"")</f>
        <v>#REF!</v>
      </c>
      <c r="K63" s="25" t="e">
        <f>IF(OR(AND((#REF!-SUM(#REF!))&lt;&gt;0,COUNTBLANK(#REF!)&lt;&gt;8),AND((#REF!-SUM(#REF!))&lt;&gt;0,COUNTBLANK(#REF!)&lt;&gt;8),AND((#REF!-SUM(#REF!))&lt;&gt;0,COUNTBLANK(#REF!)&lt;&gt;8),AND((#REF!-SUM(#REF!))&lt;&gt;0,COUNTBLANK(#REF!)&lt;&gt;8),AND((#REF!-SUM(#REF!))&lt;&gt;0,COUNTBLANK(#REF!)&lt;&gt;8),AND((#REF!-SUM(#REF!))&lt;&gt;0,COUNTBLANK(#REF!)&lt;&gt;8),AND((#REF!-SUM(#REF!))&lt;&gt;0,COUNTBLANK(#REF!)&lt;&gt;8)),"Error: The sum of the discharge locations does not equal the total. You will not be able to submit your data",IF(COUNTBLANK(#REF!)&gt;0,"Warning: There are blanks. Blank cells do not count as zero. You will still be able to submit your data",""))</f>
        <v>#REF!</v>
      </c>
    </row>
    <row r="64" spans="1:11" ht="54" customHeight="1" x14ac:dyDescent="0.3">
      <c r="A64" s="7"/>
      <c r="B64" s="18"/>
      <c r="C64" s="21" t="s">
        <v>261</v>
      </c>
    </row>
    <row r="65" spans="1:14" ht="54" customHeight="1" x14ac:dyDescent="0.3">
      <c r="A65" s="20" t="s">
        <v>153</v>
      </c>
      <c r="B65" s="18" t="s">
        <v>153</v>
      </c>
      <c r="C65" s="21" t="s">
        <v>146</v>
      </c>
      <c r="F65" s="25" t="e">
        <f>IF(SUMPRODUCT(--(#REF!&lt;&gt;""))&lt;&gt;7,1,0)</f>
        <v>#REF!</v>
      </c>
      <c r="G65" s="25" t="e">
        <f>IF((INT(#REF!)+INT(#REF!)+INT(#REF!)+INT(#REF!)+INT(#REF!)+INT(#REF!)+INT(#REF!))-SUM(#REF!)&lt;&gt;0,1,IF((ABS(#REF!)+ABS(#REF!)+ABS(#REF!)+ABS(#REF!)+ABS(#REF!)+ABS(#REF!)+ABS(#REF!))-SUM(#REF!)&lt;&gt;0,1,0))</f>
        <v>#REF!</v>
      </c>
      <c r="H65" s="25" t="e">
        <f>IF(SUMPRODUCT(--(LEN(#REF!)&gt;255)),1,0)</f>
        <v>#REF!</v>
      </c>
      <c r="I65" s="25">
        <f>IF(SUMPRODUCT(--(ISTEXT(#REF!)))&gt;0,1,0)</f>
        <v>0</v>
      </c>
      <c r="J65" s="25" t="e" cm="1">
        <f t="array" ref="J65">IF(SUMPRODUCT(--(#REF!&gt;#REF!)),"Error: The value for "&amp;B65&amp;" must be less than or equal to the value for "&amp;B30,"")</f>
        <v>#REF!</v>
      </c>
    </row>
    <row r="66" spans="1:14" ht="54" customHeight="1" x14ac:dyDescent="0.3">
      <c r="A66" s="19" t="s">
        <v>154</v>
      </c>
      <c r="B66" s="18" t="s">
        <v>154</v>
      </c>
      <c r="C66" s="21" t="s">
        <v>145</v>
      </c>
      <c r="F66" s="25" t="e">
        <f>IF(SUMPRODUCT(--(#REF!&lt;&gt;""))&lt;&gt;7,1,0)</f>
        <v>#REF!</v>
      </c>
      <c r="G66" s="25" t="e">
        <f>IF((INT(#REF!)+INT(#REF!)+INT(#REF!)+INT(#REF!)+INT(#REF!)+INT(#REF!)+INT(#REF!))-SUM(#REF!)&lt;&gt;0,1,IF((ABS(#REF!)+ABS(#REF!)+ABS(#REF!)+ABS(#REF!)+ABS(#REF!)+ABS(#REF!)+ABS(#REF!))-SUM(#REF!)&lt;&gt;0,1,0))</f>
        <v>#REF!</v>
      </c>
      <c r="H66" s="25" t="e">
        <f>IF(SUMPRODUCT(--(LEN(#REF!)&gt;255)),1,0)</f>
        <v>#REF!</v>
      </c>
      <c r="I66" s="25">
        <f>IF(SUMPRODUCT(--(ISTEXT(#REF!)))&gt;0,1,0)</f>
        <v>0</v>
      </c>
      <c r="J66" s="25" t="e" cm="1">
        <f t="array" ref="J66">IF(SUMPRODUCT(--(#REF!&gt;#REF!)),"Error: The value for "&amp;B66&amp;" must be less than or equal to the value for "&amp;B31,"")</f>
        <v>#REF!</v>
      </c>
    </row>
    <row r="67" spans="1:14" ht="54" customHeight="1" x14ac:dyDescent="0.3">
      <c r="A67" s="19" t="s">
        <v>155</v>
      </c>
      <c r="B67" s="18" t="s">
        <v>155</v>
      </c>
      <c r="C67" s="21" t="s">
        <v>147</v>
      </c>
      <c r="F67" s="25" t="e">
        <f>IF(SUMPRODUCT(--(#REF!&lt;&gt;""))&lt;&gt;7,1,0)</f>
        <v>#REF!</v>
      </c>
      <c r="G67" s="25" t="e">
        <f>IF((INT(#REF!)+INT(#REF!)+INT(#REF!)+INT(#REF!)+INT(#REF!)+INT(#REF!)+INT(#REF!))-SUM(#REF!)&lt;&gt;0,1,IF((ABS(#REF!)+ABS(#REF!)+ABS(#REF!)+ABS(#REF!)+ABS(#REF!)+ABS(#REF!)+ABS(#REF!))-SUM(#REF!)&lt;&gt;0,1,0))</f>
        <v>#REF!</v>
      </c>
      <c r="H67" s="25" t="e">
        <f>IF(SUMPRODUCT(--(LEN(#REF!)&gt;255)),1,0)</f>
        <v>#REF!</v>
      </c>
      <c r="I67" s="25">
        <f>IF(SUMPRODUCT(--(ISTEXT(#REF!)))&gt;0,1,0)</f>
        <v>0</v>
      </c>
      <c r="J67" s="25" t="e" cm="1">
        <f t="array" ref="J67">IF(SUMPRODUCT(--(#REF!&gt;#REF!)),"Error: The value for "&amp;B67&amp;" must be less than or equal to the value for "&amp;B32,"")</f>
        <v>#REF!</v>
      </c>
    </row>
    <row r="68" spans="1:14" ht="54" customHeight="1" x14ac:dyDescent="0.3">
      <c r="A68" s="19" t="s">
        <v>156</v>
      </c>
      <c r="B68" s="18" t="s">
        <v>156</v>
      </c>
      <c r="C68" s="21" t="s">
        <v>148</v>
      </c>
      <c r="F68" s="25" t="e">
        <f>IF(SUMPRODUCT(--(#REF!&lt;&gt;""))&lt;&gt;7,1,0)</f>
        <v>#REF!</v>
      </c>
      <c r="G68" s="25" t="e">
        <f>IF((INT(#REF!)+INT(#REF!)+INT(#REF!)+INT(#REF!)+INT(#REF!)+INT(#REF!)+INT(#REF!))-SUM(#REF!)&lt;&gt;0,1,IF((ABS(#REF!)+ABS(#REF!)+ABS(#REF!)+ABS(#REF!)+ABS(#REF!)+ABS(#REF!)+ABS(#REF!))-SUM(#REF!)&lt;&gt;0,1,0))</f>
        <v>#REF!</v>
      </c>
      <c r="H68" s="25" t="e">
        <f>IF(SUMPRODUCT(--(LEN(#REF!)&gt;255)),1,0)</f>
        <v>#REF!</v>
      </c>
      <c r="I68" s="25">
        <f>IF(SUMPRODUCT(--(ISTEXT(#REF!)))&gt;0,1,0)</f>
        <v>0</v>
      </c>
      <c r="J68" s="25" t="e" cm="1">
        <f t="array" ref="J68">IF(SUMPRODUCT(--(#REF!&gt;#REF!)),"Error: The value for "&amp;B68&amp;" must be less than or equal to the value for "&amp;B33,"")</f>
        <v>#REF!</v>
      </c>
    </row>
    <row r="69" spans="1:14" ht="54" customHeight="1" x14ac:dyDescent="0.3">
      <c r="A69" s="19" t="s">
        <v>157</v>
      </c>
      <c r="B69" s="18" t="s">
        <v>157</v>
      </c>
      <c r="C69" s="21" t="s">
        <v>149</v>
      </c>
      <c r="F69" s="25" t="e">
        <f>IF(SUMPRODUCT(--(#REF!&lt;&gt;""))&lt;&gt;7,1,0)</f>
        <v>#REF!</v>
      </c>
      <c r="G69" s="25" t="e">
        <f>IF((INT(#REF!)+INT(#REF!)+INT(#REF!)+INT(#REF!)+INT(#REF!)+INT(#REF!)+INT(#REF!))-SUM(#REF!)&lt;&gt;0,1,IF((ABS(#REF!)+ABS(#REF!)+ABS(#REF!)+ABS(#REF!)+ABS(#REF!)+ABS(#REF!)+ABS(#REF!))-SUM(#REF!)&lt;&gt;0,1,0))</f>
        <v>#REF!</v>
      </c>
      <c r="H69" s="25" t="e">
        <f>IF(SUMPRODUCT(--(LEN(#REF!)&gt;255)),1,0)</f>
        <v>#REF!</v>
      </c>
      <c r="I69" s="25">
        <f>IF(SUMPRODUCT(--(ISTEXT(#REF!)))&gt;0,1,0)</f>
        <v>0</v>
      </c>
      <c r="J69" s="25" t="e" cm="1">
        <f t="array" ref="J69">IF(SUMPRODUCT(--(#REF!&gt;#REF!)),"Error: The value for "&amp;B69&amp;" must be less than or equal to the value for "&amp;B34,"")</f>
        <v>#REF!</v>
      </c>
    </row>
    <row r="70" spans="1:14" ht="54" customHeight="1" x14ac:dyDescent="0.3">
      <c r="A70" s="19" t="s">
        <v>158</v>
      </c>
      <c r="B70" s="18" t="s">
        <v>158</v>
      </c>
      <c r="C70" s="21" t="s">
        <v>150</v>
      </c>
      <c r="F70" s="25" t="e">
        <f>IF(SUMPRODUCT(--(#REF!&lt;&gt;""))&lt;&gt;7,1,0)</f>
        <v>#REF!</v>
      </c>
      <c r="G70" s="25" t="e">
        <f>IF((INT(#REF!)+INT(#REF!)+INT(#REF!)+INT(#REF!)+INT(#REF!)+INT(#REF!)+INT(#REF!))-SUM(#REF!)&lt;&gt;0,1,IF((ABS(#REF!)+ABS(#REF!)+ABS(#REF!)+ABS(#REF!)+ABS(#REF!)+ABS(#REF!)+ABS(#REF!))-SUM(#REF!)&lt;&gt;0,1,0))</f>
        <v>#REF!</v>
      </c>
      <c r="H70" s="25" t="e">
        <f>IF(SUMPRODUCT(--(LEN(#REF!)&gt;255)),1,0)</f>
        <v>#REF!</v>
      </c>
      <c r="I70" s="25">
        <f>IF(SUMPRODUCT(--(ISTEXT(#REF!)))&gt;0,1,0)</f>
        <v>0</v>
      </c>
      <c r="J70" s="25" t="e" cm="1">
        <f t="array" ref="J70">IF(SUMPRODUCT(--(#REF!&gt;#REF!)),"Error: The value for "&amp;B70&amp;" must be less than or equal to the value for "&amp;B35,"")</f>
        <v>#REF!</v>
      </c>
    </row>
    <row r="71" spans="1:14" ht="54" customHeight="1" x14ac:dyDescent="0.3">
      <c r="A71" s="19" t="s">
        <v>159</v>
      </c>
      <c r="B71" s="18" t="s">
        <v>159</v>
      </c>
      <c r="C71" s="21" t="s">
        <v>151</v>
      </c>
      <c r="F71" s="25" t="e">
        <f>IF(SUMPRODUCT(--(#REF!&lt;&gt;""))&lt;&gt;7,1,0)</f>
        <v>#REF!</v>
      </c>
      <c r="G71" s="25" t="e">
        <f>IF((INT(#REF!)+INT(#REF!)+INT(#REF!)+INT(#REF!)+INT(#REF!)+INT(#REF!)+INT(#REF!))-SUM(#REF!)&lt;&gt;0,1,IF((ABS(#REF!)+ABS(#REF!)+ABS(#REF!)+ABS(#REF!)+ABS(#REF!)+ABS(#REF!)+ABS(#REF!))-SUM(#REF!)&lt;&gt;0,1,0))</f>
        <v>#REF!</v>
      </c>
      <c r="H71" s="25" t="e">
        <f>IF(SUMPRODUCT(--(LEN(#REF!)&gt;255)),1,0)</f>
        <v>#REF!</v>
      </c>
      <c r="I71" s="25">
        <f>IF(SUMPRODUCT(--(ISTEXT(#REF!)))&gt;0,1,0)</f>
        <v>0</v>
      </c>
      <c r="J71" s="25" t="e" cm="1">
        <f t="array" ref="J71">IF(SUMPRODUCT(--(#REF!&gt;#REF!)),"Error: The value for "&amp;B71&amp;" must be less than or equal to the value for "&amp;B36,"")</f>
        <v>#REF!</v>
      </c>
    </row>
    <row r="72" spans="1:14" ht="54" customHeight="1" x14ac:dyDescent="0.3">
      <c r="A72" s="19" t="s">
        <v>168</v>
      </c>
      <c r="B72" s="18" t="s">
        <v>168</v>
      </c>
      <c r="C72" s="21" t="s">
        <v>152</v>
      </c>
      <c r="F72" s="25" t="e">
        <f>IF(SUMPRODUCT(--(#REF!&lt;&gt;""))&lt;&gt;7,1,0)</f>
        <v>#REF!</v>
      </c>
      <c r="G72" s="25" t="e">
        <f>IF((INT(#REF!)+INT(#REF!)+INT(#REF!)+INT(#REF!)+INT(#REF!)+INT(#REF!)+INT(#REF!))-SUM(#REF!)&lt;&gt;0,1,IF((ABS(#REF!)+ABS(#REF!)+ABS(#REF!)+ABS(#REF!)+ABS(#REF!)+ABS(#REF!)+ABS(#REF!))-SUM(#REF!)&lt;&gt;0,1,0))</f>
        <v>#REF!</v>
      </c>
      <c r="H72" s="25" t="e">
        <f>IF(SUMPRODUCT(--(LEN(#REF!)&gt;255)),1,0)</f>
        <v>#REF!</v>
      </c>
      <c r="I72" s="25">
        <f>IF(SUMPRODUCT(--(ISTEXT(#REF!)))&gt;0,1,0)</f>
        <v>0</v>
      </c>
      <c r="J72" s="25" t="e" cm="1">
        <f t="array" ref="J72">IF(SUMPRODUCT(--(#REF!&gt;#REF!)),"Error: The value for "&amp;B72&amp;" must be less than or equal to the value for "&amp;B37,"")</f>
        <v>#REF!</v>
      </c>
    </row>
    <row r="73" spans="1:14" ht="37.5" customHeight="1" x14ac:dyDescent="0.35">
      <c r="A73" s="2"/>
      <c r="C73" s="8"/>
    </row>
    <row r="74" spans="1:14" ht="37.5" customHeight="1" x14ac:dyDescent="0.3">
      <c r="B74" s="40" t="s">
        <v>14</v>
      </c>
      <c r="C74" s="41"/>
    </row>
    <row r="75" spans="1:14" ht="37.5" customHeight="1" x14ac:dyDescent="0.35">
      <c r="B75" s="4" t="s">
        <v>0</v>
      </c>
      <c r="C75" s="4" t="s">
        <v>172</v>
      </c>
    </row>
    <row r="76" spans="1:14" ht="14.25" hidden="1" customHeight="1" x14ac:dyDescent="0.3">
      <c r="A76" s="1" t="s">
        <v>5</v>
      </c>
      <c r="B76" s="1"/>
      <c r="C76" s="1" t="s">
        <v>6</v>
      </c>
    </row>
    <row r="77" spans="1:14" ht="57" customHeight="1" x14ac:dyDescent="0.3">
      <c r="A77" s="21" t="s">
        <v>246</v>
      </c>
      <c r="B77" s="22" t="s">
        <v>246</v>
      </c>
      <c r="C77" s="14" t="s">
        <v>262</v>
      </c>
      <c r="F77" s="25" t="e">
        <f>IF(SUMPRODUCT(--(#REF!&lt;&gt;""))&lt;&gt;1,1,0)</f>
        <v>#REF!</v>
      </c>
      <c r="G77" s="25">
        <f>IFERROR(IF(INT(#REF!)-#REF!&lt;&gt;0,1,IF(ABS(#REF!)-#REF!&lt;&gt;0,1,0)),1)</f>
        <v>1</v>
      </c>
      <c r="H77" s="25" t="e">
        <f>IF(SUMPRODUCT(--(LEN(#REF!)&gt;255)),1,0)</f>
        <v>#REF!</v>
      </c>
      <c r="I77" s="25">
        <f>IF(ISTEXT(#REF!)=TRUE,1,0)</f>
        <v>0</v>
      </c>
      <c r="J77" s="25" t="e">
        <f>IF(AND(SUM(#REF!)=0,#REF!&gt;0),"Error: Additional days delayed (DIS008a) cannot be greater than 0 when there are no patients with delay reasons (DIS008b_A1 - DIS008b_E11)",IF(AND(MAX(#REF!)&gt;0,#REF!&lt;=0),"Warning:There are "&amp;SUM(#REF!)&amp;" patients with delay reasons which resulted in 0 additional days delayed. Is this correct?",""))</f>
        <v>#REF!</v>
      </c>
    </row>
    <row r="78" spans="1:14" ht="31.5" customHeight="1" x14ac:dyDescent="0.35">
      <c r="A78" s="21"/>
      <c r="B78" s="4" t="s">
        <v>0</v>
      </c>
      <c r="C78" s="4" t="s">
        <v>172</v>
      </c>
    </row>
    <row r="79" spans="1:14" ht="57" customHeight="1" x14ac:dyDescent="0.3">
      <c r="A79" s="21" t="s">
        <v>238</v>
      </c>
      <c r="B79" s="22" t="s">
        <v>238</v>
      </c>
      <c r="C79" s="21" t="s">
        <v>257</v>
      </c>
      <c r="F79" s="25" t="e">
        <f>IF(SUMPRODUCT(--(#REF!&lt;&gt;""))&lt;&gt;1,1,0)</f>
        <v>#REF!</v>
      </c>
      <c r="G79" s="25" t="e">
        <f>IF(INT(#REF!)-#REF!&lt;&gt;0,1,IF((ABS(#REF!)-#REF!)&lt;&gt;0,1,0))</f>
        <v>#REF!</v>
      </c>
      <c r="H79" s="25" t="e">
        <f>IF(SUMPRODUCT(--(LEN(#REF!)&gt;255)),1,0)</f>
        <v>#REF!</v>
      </c>
      <c r="I79" s="25">
        <f>IF(SUMPRODUCT(--(ISTEXT(#REF!)))&gt;0,1,0)</f>
        <v>0</v>
      </c>
      <c r="J79" s="25" t="e">
        <f>IF(MAX(#REF!)&gt;0.95*SUM(#REF!),"Warning: Over 95% of patients are placed in the same reason for delay category","")</f>
        <v>#REF!</v>
      </c>
      <c r="K79" s="25" t="e">
        <f>IF(AND((#REF!-SUM(#REF!))&lt;&gt;0,COUNTBLANK(#REF!)&lt;&gt;37),"Error: The sum of the discharge delay reasons does not equal the total. You will not be able to submit your data",IF(COUNTBLANK(#REF!)&gt;0,"Warning: There are blanks. Blank cells do not count as zero. You will still be able to submit your data",""))</f>
        <v>#REF!</v>
      </c>
      <c r="L79" s="25" t="e">
        <f>IF(OR(AND(ISBLANK(#REF!),COUNTBLANK(#REF!)=7),COUNTIF(#REF!,#REF!)&lt;&gt;0),"","Warning: The number of patients with a length of stay of 21 days and over who do not meet the criteria to reside that day in the weekly snapshot does not match any of the values in the daily snapshots")</f>
        <v>#REF!</v>
      </c>
      <c r="M79" s="26" t="e">
        <f>IF(#REF!&gt;SUM(#REF!,#REF!)-SUM(#REF!),"Error: The total number of patients still resident with a length of stay over 21 days cannot be greater than the sum of patients discharged minus the total of patients who do not meet the criteria to reside","")</f>
        <v>#REF!</v>
      </c>
      <c r="N79" s="26" t="e">
        <f>IF(#REF!&gt;SUM(#REF!,#REF!)-SUM(#REF!),"Error: The total number of patients still resident with a length of stay over 21 days cannot be greater than the sum of patients discharged minus the total of patients who do not meet the criteria to reside","")</f>
        <v>#REF!</v>
      </c>
    </row>
    <row r="80" spans="1:14" ht="57" customHeight="1" x14ac:dyDescent="0.3">
      <c r="A80" s="19"/>
      <c r="B80" s="11"/>
      <c r="C80" s="15" t="s">
        <v>263</v>
      </c>
    </row>
    <row r="81" spans="1:9" ht="30" customHeight="1" x14ac:dyDescent="0.3">
      <c r="A81" s="21" t="s">
        <v>71</v>
      </c>
      <c r="B81" s="22" t="s">
        <v>71</v>
      </c>
      <c r="C81" s="22" t="s">
        <v>37</v>
      </c>
      <c r="F81" s="25" t="e">
        <f>IF(SUMPRODUCT(--(#REF!&lt;&gt;""))&lt;&gt;1,1,0)</f>
        <v>#REF!</v>
      </c>
      <c r="G81" s="25">
        <f>IFERROR(IF(INT(#REF!)-#REF!&lt;&gt;0,1,IF(ABS(#REF!)-#REF!&lt;&gt;0,1,0)),1)</f>
        <v>1</v>
      </c>
      <c r="H81" s="25" t="e">
        <f>IF(SUMPRODUCT(--(LEN(#REF!)&gt;255)),1,0)</f>
        <v>#REF!</v>
      </c>
      <c r="I81" s="25">
        <f>IF(ISTEXT(#REF!)=TRUE,1,0)</f>
        <v>0</v>
      </c>
    </row>
    <row r="82" spans="1:9" ht="30" customHeight="1" x14ac:dyDescent="0.3">
      <c r="A82" s="21" t="s">
        <v>72</v>
      </c>
      <c r="B82" s="11" t="s">
        <v>72</v>
      </c>
      <c r="C82" s="11" t="s">
        <v>38</v>
      </c>
      <c r="F82" s="25" t="e">
        <f>IF(SUMPRODUCT(--(#REF!&lt;&gt;""))&lt;&gt;1,1,0)</f>
        <v>#REF!</v>
      </c>
      <c r="G82" s="25">
        <f>IFERROR(IF(INT(#REF!)-#REF!&lt;&gt;0,1,IF(ABS(#REF!)-#REF!&lt;&gt;0,1,0)),1)</f>
        <v>1</v>
      </c>
      <c r="H82" s="25" t="e">
        <f>IF(SUMPRODUCT(--(LEN(#REF!)&gt;255)),1,0)</f>
        <v>#REF!</v>
      </c>
      <c r="I82" s="25">
        <f>IF(ISTEXT(#REF!)=TRUE,1,0)</f>
        <v>0</v>
      </c>
    </row>
    <row r="83" spans="1:9" ht="30" customHeight="1" x14ac:dyDescent="0.3">
      <c r="A83" s="21" t="s">
        <v>73</v>
      </c>
      <c r="B83" s="11" t="s">
        <v>73</v>
      </c>
      <c r="C83" s="11" t="s">
        <v>39</v>
      </c>
      <c r="F83" s="25" t="e">
        <f>IF(SUMPRODUCT(--(#REF!&lt;&gt;""))&lt;&gt;1,1,0)</f>
        <v>#REF!</v>
      </c>
      <c r="G83" s="25">
        <f>IFERROR(IF(INT(#REF!)-#REF!&lt;&gt;0,1,IF(ABS(#REF!)-#REF!&lt;&gt;0,1,0)),1)</f>
        <v>1</v>
      </c>
      <c r="H83" s="25" t="e">
        <f>IF(SUMPRODUCT(--(LEN(#REF!)&gt;255)),1,0)</f>
        <v>#REF!</v>
      </c>
      <c r="I83" s="25">
        <f>IF(ISTEXT(#REF!)=TRUE,1,0)</f>
        <v>0</v>
      </c>
    </row>
    <row r="84" spans="1:9" ht="30" customHeight="1" x14ac:dyDescent="0.3">
      <c r="A84" s="21" t="s">
        <v>74</v>
      </c>
      <c r="B84" s="11" t="s">
        <v>74</v>
      </c>
      <c r="C84" s="14" t="s">
        <v>171</v>
      </c>
      <c r="F84" s="25" t="e">
        <f>IF(SUMPRODUCT(--(#REF!&lt;&gt;""))&lt;&gt;1,1,0)</f>
        <v>#REF!</v>
      </c>
      <c r="G84" s="25">
        <f>IFERROR(IF(INT(#REF!)-#REF!&lt;&gt;0,1,IF(ABS(#REF!)-#REF!&lt;&gt;0,1,0)),1)</f>
        <v>1</v>
      </c>
      <c r="H84" s="25" t="e">
        <f>IF(SUMPRODUCT(--(LEN(#REF!)&gt;255)),1,0)</f>
        <v>#REF!</v>
      </c>
      <c r="I84" s="25">
        <f>IF(ISTEXT(#REF!)=TRUE,1,0)</f>
        <v>0</v>
      </c>
    </row>
    <row r="85" spans="1:9" ht="30" customHeight="1" x14ac:dyDescent="0.3">
      <c r="A85" s="21" t="s">
        <v>75</v>
      </c>
      <c r="B85" s="11" t="s">
        <v>75</v>
      </c>
      <c r="C85" s="11" t="s">
        <v>40</v>
      </c>
      <c r="F85" s="25" t="e">
        <f>IF(SUMPRODUCT(--(#REF!&lt;&gt;""))&lt;&gt;1,1,0)</f>
        <v>#REF!</v>
      </c>
      <c r="G85" s="25">
        <f>IFERROR(IF(INT(#REF!)-#REF!&lt;&gt;0,1,IF(ABS(#REF!)-#REF!&lt;&gt;0,1,0)),1)</f>
        <v>1</v>
      </c>
      <c r="H85" s="25" t="e">
        <f>IF(SUMPRODUCT(--(LEN(#REF!)&gt;255)),1,0)</f>
        <v>#REF!</v>
      </c>
      <c r="I85" s="25">
        <f>IF(ISTEXT(#REF!)=TRUE,1,0)</f>
        <v>0</v>
      </c>
    </row>
    <row r="86" spans="1:9" ht="30" customHeight="1" x14ac:dyDescent="0.3">
      <c r="A86" s="21" t="s">
        <v>76</v>
      </c>
      <c r="B86" s="11" t="s">
        <v>76</v>
      </c>
      <c r="C86" s="11" t="s">
        <v>41</v>
      </c>
      <c r="F86" s="25" t="e">
        <f>IF(SUMPRODUCT(--(#REF!&lt;&gt;""))&lt;&gt;1,1,0)</f>
        <v>#REF!</v>
      </c>
      <c r="G86" s="25">
        <f>IFERROR(IF(INT(#REF!)-#REF!&lt;&gt;0,1,IF(ABS(#REF!)-#REF!&lt;&gt;0,1,0)),1)</f>
        <v>1</v>
      </c>
      <c r="H86" s="25" t="e">
        <f>IF(SUMPRODUCT(--(LEN(#REF!)&gt;255)),1,0)</f>
        <v>#REF!</v>
      </c>
      <c r="I86" s="25">
        <f>IF(ISTEXT(#REF!)=TRUE,1,0)</f>
        <v>0</v>
      </c>
    </row>
    <row r="87" spans="1:9" ht="30" customHeight="1" x14ac:dyDescent="0.3">
      <c r="A87" s="21" t="s">
        <v>77</v>
      </c>
      <c r="B87" s="11" t="s">
        <v>77</v>
      </c>
      <c r="C87" s="14" t="s">
        <v>42</v>
      </c>
      <c r="F87" s="25" t="e">
        <f>IF(SUMPRODUCT(--(#REF!&lt;&gt;""))&lt;&gt;1,1,0)</f>
        <v>#REF!</v>
      </c>
      <c r="G87" s="25">
        <f>IFERROR(IF(INT(#REF!)-#REF!&lt;&gt;0,1,IF(ABS(#REF!)-#REF!&lt;&gt;0,1,0)),1)</f>
        <v>1</v>
      </c>
      <c r="H87" s="25" t="e">
        <f>IF(SUMPRODUCT(--(LEN(#REF!)&gt;255)),1,0)</f>
        <v>#REF!</v>
      </c>
      <c r="I87" s="25">
        <f>IF(ISTEXT(#REF!)=TRUE,1,0)</f>
        <v>0</v>
      </c>
    </row>
    <row r="88" spans="1:9" ht="30" customHeight="1" x14ac:dyDescent="0.3">
      <c r="A88" s="21" t="s">
        <v>78</v>
      </c>
      <c r="B88" s="11" t="s">
        <v>78</v>
      </c>
      <c r="C88" s="14" t="s">
        <v>43</v>
      </c>
      <c r="F88" s="25" t="e">
        <f>IF(SUMPRODUCT(--(#REF!&lt;&gt;""))&lt;&gt;1,1,0)</f>
        <v>#REF!</v>
      </c>
      <c r="G88" s="25">
        <f>IFERROR(IF(INT(#REF!)-#REF!&lt;&gt;0,1,IF(ABS(#REF!)-#REF!&lt;&gt;0,1,0)),1)</f>
        <v>1</v>
      </c>
      <c r="H88" s="25" t="e">
        <f>IF(SUMPRODUCT(--(LEN(#REF!)&gt;255)),1,0)</f>
        <v>#REF!</v>
      </c>
      <c r="I88" s="25">
        <f>IF(ISTEXT(#REF!)=TRUE,1,0)</f>
        <v>0</v>
      </c>
    </row>
    <row r="89" spans="1:9" ht="30" customHeight="1" x14ac:dyDescent="0.3">
      <c r="A89" s="21" t="s">
        <v>79</v>
      </c>
      <c r="B89" s="11" t="s">
        <v>79</v>
      </c>
      <c r="C89" s="11" t="s">
        <v>44</v>
      </c>
      <c r="F89" s="25" t="e">
        <f>IF(SUMPRODUCT(--(#REF!&lt;&gt;""))&lt;&gt;1,1,0)</f>
        <v>#REF!</v>
      </c>
      <c r="G89" s="25">
        <f>IFERROR(IF(INT(#REF!)-#REF!&lt;&gt;0,1,IF(ABS(#REF!)-#REF!&lt;&gt;0,1,0)),1)</f>
        <v>1</v>
      </c>
      <c r="H89" s="25" t="e">
        <f>IF(SUMPRODUCT(--(LEN(#REF!)&gt;255)),1,0)</f>
        <v>#REF!</v>
      </c>
      <c r="I89" s="25">
        <f>IF(ISTEXT(#REF!)=TRUE,1,0)</f>
        <v>0</v>
      </c>
    </row>
    <row r="90" spans="1:9" ht="30" customHeight="1" x14ac:dyDescent="0.3">
      <c r="A90" s="21" t="s">
        <v>80</v>
      </c>
      <c r="B90" s="11" t="s">
        <v>80</v>
      </c>
      <c r="C90" s="11" t="s">
        <v>45</v>
      </c>
      <c r="F90" s="25" t="e">
        <f>IF(SUMPRODUCT(--(#REF!&lt;&gt;""))&lt;&gt;1,1,0)</f>
        <v>#REF!</v>
      </c>
      <c r="G90" s="25">
        <f>IFERROR(IF(INT(#REF!)-#REF!&lt;&gt;0,1,IF(ABS(#REF!)-#REF!&lt;&gt;0,1,0)),1)</f>
        <v>1</v>
      </c>
      <c r="H90" s="25" t="e">
        <f>IF(SUMPRODUCT(--(LEN(#REF!)&gt;255)),1,0)</f>
        <v>#REF!</v>
      </c>
      <c r="I90" s="25">
        <f>IF(ISTEXT(#REF!)=TRUE,1,0)</f>
        <v>0</v>
      </c>
    </row>
    <row r="91" spans="1:9" ht="30" customHeight="1" x14ac:dyDescent="0.3">
      <c r="A91" s="21" t="s">
        <v>81</v>
      </c>
      <c r="B91" s="11" t="s">
        <v>81</v>
      </c>
      <c r="C91" s="11" t="s">
        <v>46</v>
      </c>
      <c r="F91" s="25" t="e">
        <f>IF(SUMPRODUCT(--(#REF!&lt;&gt;""))&lt;&gt;1,1,0)</f>
        <v>#REF!</v>
      </c>
      <c r="G91" s="25">
        <f>IFERROR(IF(INT(#REF!)-#REF!&lt;&gt;0,1,IF(ABS(#REF!)-#REF!&lt;&gt;0,1,0)),1)</f>
        <v>1</v>
      </c>
      <c r="H91" s="25" t="e">
        <f>IF(SUMPRODUCT(--(LEN(#REF!)&gt;255)),1,0)</f>
        <v>#REF!</v>
      </c>
      <c r="I91" s="25">
        <f>IF(ISTEXT(#REF!)=TRUE,1,0)</f>
        <v>0</v>
      </c>
    </row>
    <row r="92" spans="1:9" ht="30" customHeight="1" x14ac:dyDescent="0.3">
      <c r="A92" s="21" t="s">
        <v>82</v>
      </c>
      <c r="B92" s="11" t="s">
        <v>82</v>
      </c>
      <c r="C92" s="11" t="s">
        <v>47</v>
      </c>
      <c r="F92" s="25" t="e">
        <f>IF(SUMPRODUCT(--(#REF!&lt;&gt;""))&lt;&gt;1,1,0)</f>
        <v>#REF!</v>
      </c>
      <c r="G92" s="25">
        <f>IFERROR(IF(INT(#REF!)-#REF!&lt;&gt;0,1,IF(ABS(#REF!)-#REF!&lt;&gt;0,1,0)),1)</f>
        <v>1</v>
      </c>
      <c r="H92" s="25" t="e">
        <f>IF(SUMPRODUCT(--(LEN(#REF!)&gt;255)),1,0)</f>
        <v>#REF!</v>
      </c>
      <c r="I92" s="25">
        <f>IF(ISTEXT(#REF!)=TRUE,1,0)</f>
        <v>0</v>
      </c>
    </row>
    <row r="93" spans="1:9" ht="30" customHeight="1" x14ac:dyDescent="0.3">
      <c r="A93" s="21" t="s">
        <v>83</v>
      </c>
      <c r="B93" s="11" t="s">
        <v>83</v>
      </c>
      <c r="C93" s="11" t="s">
        <v>48</v>
      </c>
      <c r="F93" s="25" t="e">
        <f>IF(SUMPRODUCT(--(#REF!&lt;&gt;""))&lt;&gt;1,1,0)</f>
        <v>#REF!</v>
      </c>
      <c r="G93" s="25">
        <f>IFERROR(IF(INT(#REF!)-#REF!&lt;&gt;0,1,IF(ABS(#REF!)-#REF!&lt;&gt;0,1,0)),1)</f>
        <v>1</v>
      </c>
      <c r="H93" s="25" t="e">
        <f>IF(SUMPRODUCT(--(LEN(#REF!)&gt;255)),1,0)</f>
        <v>#REF!</v>
      </c>
      <c r="I93" s="25">
        <f>IF(ISTEXT(#REF!)=TRUE,1,0)</f>
        <v>0</v>
      </c>
    </row>
    <row r="94" spans="1:9" ht="30" customHeight="1" x14ac:dyDescent="0.3">
      <c r="A94" s="21" t="s">
        <v>84</v>
      </c>
      <c r="B94" s="11" t="s">
        <v>84</v>
      </c>
      <c r="C94" s="11" t="s">
        <v>49</v>
      </c>
      <c r="F94" s="25" t="e">
        <f>IF(SUMPRODUCT(--(#REF!&lt;&gt;""))&lt;&gt;1,1,0)</f>
        <v>#REF!</v>
      </c>
      <c r="G94" s="25">
        <f>IFERROR(IF(INT(#REF!)-#REF!&lt;&gt;0,1,IF(ABS(#REF!)-#REF!&lt;&gt;0,1,0)),1)</f>
        <v>1</v>
      </c>
      <c r="H94" s="25" t="e">
        <f>IF(SUMPRODUCT(--(LEN(#REF!)&gt;255)),1,0)</f>
        <v>#REF!</v>
      </c>
      <c r="I94" s="25">
        <f>IF(ISTEXT(#REF!)=TRUE,1,0)</f>
        <v>0</v>
      </c>
    </row>
    <row r="95" spans="1:9" ht="30" customHeight="1" x14ac:dyDescent="0.3">
      <c r="A95" s="21" t="s">
        <v>85</v>
      </c>
      <c r="B95" s="11" t="s">
        <v>85</v>
      </c>
      <c r="C95" s="11" t="s">
        <v>50</v>
      </c>
      <c r="F95" s="25" t="e">
        <f>IF(SUMPRODUCT(--(#REF!&lt;&gt;""))&lt;&gt;1,1,0)</f>
        <v>#REF!</v>
      </c>
      <c r="G95" s="25">
        <f>IFERROR(IF(INT(#REF!)-#REF!&lt;&gt;0,1,IF(ABS(#REF!)-#REF!&lt;&gt;0,1,0)),1)</f>
        <v>1</v>
      </c>
      <c r="H95" s="25" t="e">
        <f>IF(SUMPRODUCT(--(LEN(#REF!)&gt;255)),1,0)</f>
        <v>#REF!</v>
      </c>
      <c r="I95" s="25">
        <f>IF(ISTEXT(#REF!)=TRUE,1,0)</f>
        <v>0</v>
      </c>
    </row>
    <row r="96" spans="1:9" ht="30" customHeight="1" x14ac:dyDescent="0.3">
      <c r="A96" s="21" t="s">
        <v>86</v>
      </c>
      <c r="B96" s="11" t="s">
        <v>86</v>
      </c>
      <c r="C96" s="11" t="s">
        <v>51</v>
      </c>
      <c r="F96" s="25" t="e">
        <f>IF(SUMPRODUCT(--(#REF!&lt;&gt;""))&lt;&gt;1,1,0)</f>
        <v>#REF!</v>
      </c>
      <c r="G96" s="25">
        <f>IFERROR(IF(INT(#REF!)-#REF!&lt;&gt;0,1,IF(ABS(#REF!)-#REF!&lt;&gt;0,1,0)),1)</f>
        <v>1</v>
      </c>
      <c r="H96" s="25" t="e">
        <f>IF(SUMPRODUCT(--(LEN(#REF!)&gt;255)),1,0)</f>
        <v>#REF!</v>
      </c>
      <c r="I96" s="25">
        <f>IF(ISTEXT(#REF!)=TRUE,1,0)</f>
        <v>0</v>
      </c>
    </row>
    <row r="97" spans="1:9" ht="30" customHeight="1" x14ac:dyDescent="0.3">
      <c r="A97" s="21" t="s">
        <v>87</v>
      </c>
      <c r="B97" s="11" t="s">
        <v>87</v>
      </c>
      <c r="C97" s="11" t="s">
        <v>52</v>
      </c>
      <c r="F97" s="25" t="e">
        <f>IF(SUMPRODUCT(--(#REF!&lt;&gt;""))&lt;&gt;1,1,0)</f>
        <v>#REF!</v>
      </c>
      <c r="G97" s="25">
        <f>IFERROR(IF(INT(#REF!)-#REF!&lt;&gt;0,1,IF(ABS(#REF!)-#REF!&lt;&gt;0,1,0)),1)</f>
        <v>1</v>
      </c>
      <c r="H97" s="25" t="e">
        <f>IF(SUMPRODUCT(--(LEN(#REF!)&gt;255)),1,0)</f>
        <v>#REF!</v>
      </c>
      <c r="I97" s="25">
        <f>IF(ISTEXT(#REF!)=TRUE,1,0)</f>
        <v>0</v>
      </c>
    </row>
    <row r="98" spans="1:9" ht="30" customHeight="1" x14ac:dyDescent="0.3">
      <c r="A98" s="21" t="s">
        <v>88</v>
      </c>
      <c r="B98" s="11" t="s">
        <v>88</v>
      </c>
      <c r="C98" s="11" t="s">
        <v>53</v>
      </c>
      <c r="F98" s="25" t="e">
        <f>IF(SUMPRODUCT(--(#REF!&lt;&gt;""))&lt;&gt;1,1,0)</f>
        <v>#REF!</v>
      </c>
      <c r="G98" s="25">
        <f>IFERROR(IF(INT(#REF!)-#REF!&lt;&gt;0,1,IF(ABS(#REF!)-#REF!&lt;&gt;0,1,0)),1)</f>
        <v>1</v>
      </c>
      <c r="H98" s="25" t="e">
        <f>IF(SUMPRODUCT(--(LEN(#REF!)&gt;255)),1,0)</f>
        <v>#REF!</v>
      </c>
      <c r="I98" s="25">
        <f>IF(ISTEXT(#REF!)=TRUE,1,0)</f>
        <v>0</v>
      </c>
    </row>
    <row r="99" spans="1:9" ht="30" customHeight="1" x14ac:dyDescent="0.3">
      <c r="A99" s="21" t="s">
        <v>89</v>
      </c>
      <c r="B99" s="11" t="s">
        <v>89</v>
      </c>
      <c r="C99" s="11" t="s">
        <v>54</v>
      </c>
      <c r="F99" s="25" t="e">
        <f>IF(SUMPRODUCT(--(#REF!&lt;&gt;""))&lt;&gt;1,1,0)</f>
        <v>#REF!</v>
      </c>
      <c r="G99" s="25">
        <f>IFERROR(IF(INT(#REF!)-#REF!&lt;&gt;0,1,IF(ABS(#REF!)-#REF!&lt;&gt;0,1,0)),1)</f>
        <v>1</v>
      </c>
      <c r="H99" s="25" t="e">
        <f>IF(SUMPRODUCT(--(LEN(#REF!)&gt;255)),1,0)</f>
        <v>#REF!</v>
      </c>
      <c r="I99" s="25">
        <f>IF(ISTEXT(#REF!)=TRUE,1,0)</f>
        <v>0</v>
      </c>
    </row>
    <row r="100" spans="1:9" ht="30" customHeight="1" x14ac:dyDescent="0.3">
      <c r="A100" s="21" t="s">
        <v>90</v>
      </c>
      <c r="B100" s="11" t="s">
        <v>90</v>
      </c>
      <c r="C100" s="11" t="s">
        <v>55</v>
      </c>
      <c r="F100" s="25" t="e">
        <f>IF(SUMPRODUCT(--(#REF!&lt;&gt;""))&lt;&gt;1,1,0)</f>
        <v>#REF!</v>
      </c>
      <c r="G100" s="25">
        <f>IFERROR(IF(INT(#REF!)-#REF!&lt;&gt;0,1,IF(ABS(#REF!)-#REF!&lt;&gt;0,1,0)),1)</f>
        <v>1</v>
      </c>
      <c r="H100" s="25" t="e">
        <f>IF(SUMPRODUCT(--(LEN(#REF!)&gt;255)),1,0)</f>
        <v>#REF!</v>
      </c>
      <c r="I100" s="25">
        <f>IF(ISTEXT(#REF!)=TRUE,1,0)</f>
        <v>0</v>
      </c>
    </row>
    <row r="101" spans="1:9" ht="30" customHeight="1" x14ac:dyDescent="0.3">
      <c r="A101" s="21" t="s">
        <v>91</v>
      </c>
      <c r="B101" s="11" t="s">
        <v>91</v>
      </c>
      <c r="C101" s="11" t="s">
        <v>56</v>
      </c>
      <c r="F101" s="25" t="e">
        <f>IF(SUMPRODUCT(--(#REF!&lt;&gt;""))&lt;&gt;1,1,0)</f>
        <v>#REF!</v>
      </c>
      <c r="G101" s="25">
        <f>IFERROR(IF(INT(#REF!)-#REF!&lt;&gt;0,1,IF(ABS(#REF!)-#REF!&lt;&gt;0,1,0)),1)</f>
        <v>1</v>
      </c>
      <c r="H101" s="25" t="e">
        <f>IF(SUMPRODUCT(--(LEN(#REF!)&gt;255)),1,0)</f>
        <v>#REF!</v>
      </c>
      <c r="I101" s="25">
        <f>IF(ISTEXT(#REF!)=TRUE,1,0)</f>
        <v>0</v>
      </c>
    </row>
    <row r="102" spans="1:9" ht="30" customHeight="1" x14ac:dyDescent="0.3">
      <c r="A102" s="21" t="s">
        <v>92</v>
      </c>
      <c r="B102" s="11" t="s">
        <v>92</v>
      </c>
      <c r="C102" s="11" t="s">
        <v>57</v>
      </c>
      <c r="F102" s="25" t="e">
        <f>IF(SUMPRODUCT(--(#REF!&lt;&gt;""))&lt;&gt;1,1,0)</f>
        <v>#REF!</v>
      </c>
      <c r="G102" s="25">
        <f>IFERROR(IF(INT(#REF!)-#REF!&lt;&gt;0,1,IF(ABS(#REF!)-#REF!&lt;&gt;0,1,0)),1)</f>
        <v>1</v>
      </c>
      <c r="H102" s="25" t="e">
        <f>IF(SUMPRODUCT(--(LEN(#REF!)&gt;255)),1,0)</f>
        <v>#REF!</v>
      </c>
      <c r="I102" s="25">
        <f>IF(ISTEXT(#REF!)=TRUE,1,0)</f>
        <v>0</v>
      </c>
    </row>
    <row r="103" spans="1:9" ht="30" customHeight="1" x14ac:dyDescent="0.3">
      <c r="A103" s="21" t="s">
        <v>93</v>
      </c>
      <c r="B103" s="11" t="s">
        <v>93</v>
      </c>
      <c r="C103" s="11" t="s">
        <v>58</v>
      </c>
      <c r="F103" s="25" t="e">
        <f>IF(SUMPRODUCT(--(#REF!&lt;&gt;""))&lt;&gt;1,1,0)</f>
        <v>#REF!</v>
      </c>
      <c r="G103" s="25">
        <f>IFERROR(IF(INT(#REF!)-#REF!&lt;&gt;0,1,IF(ABS(#REF!)-#REF!&lt;&gt;0,1,0)),1)</f>
        <v>1</v>
      </c>
      <c r="H103" s="25" t="e">
        <f>IF(SUMPRODUCT(--(LEN(#REF!)&gt;255)),1,0)</f>
        <v>#REF!</v>
      </c>
      <c r="I103" s="25">
        <f>IF(ISTEXT(#REF!)=TRUE,1,0)</f>
        <v>0</v>
      </c>
    </row>
    <row r="104" spans="1:9" ht="30" customHeight="1" x14ac:dyDescent="0.3">
      <c r="A104" s="21" t="s">
        <v>94</v>
      </c>
      <c r="B104" s="11" t="s">
        <v>94</v>
      </c>
      <c r="C104" s="22" t="s">
        <v>170</v>
      </c>
      <c r="F104" s="25" t="e">
        <f>IF(SUMPRODUCT(--(#REF!&lt;&gt;""))&lt;&gt;1,1,0)</f>
        <v>#REF!</v>
      </c>
      <c r="G104" s="25">
        <f>IFERROR(IF(INT(#REF!)-#REF!&lt;&gt;0,1,IF(ABS(#REF!)-#REF!&lt;&gt;0,1,0)),1)</f>
        <v>1</v>
      </c>
      <c r="H104" s="25" t="e">
        <f>IF(SUMPRODUCT(--(LEN(#REF!)&gt;255)),1,0)</f>
        <v>#REF!</v>
      </c>
      <c r="I104" s="25">
        <f>IF(ISTEXT(#REF!)=TRUE,1,0)</f>
        <v>0</v>
      </c>
    </row>
    <row r="105" spans="1:9" ht="30" customHeight="1" x14ac:dyDescent="0.3">
      <c r="A105" s="21" t="s">
        <v>95</v>
      </c>
      <c r="B105" s="11" t="s">
        <v>95</v>
      </c>
      <c r="C105" s="11" t="s">
        <v>59</v>
      </c>
      <c r="F105" s="25" t="e">
        <f>IF(SUMPRODUCT(--(#REF!&lt;&gt;""))&lt;&gt;1,1,0)</f>
        <v>#REF!</v>
      </c>
      <c r="G105" s="25">
        <f>IFERROR(IF(INT(#REF!)-#REF!&lt;&gt;0,1,IF(ABS(#REF!)-#REF!&lt;&gt;0,1,0)),1)</f>
        <v>1</v>
      </c>
      <c r="H105" s="25" t="e">
        <f>IF(SUMPRODUCT(--(LEN(#REF!)&gt;255)),1,0)</f>
        <v>#REF!</v>
      </c>
      <c r="I105" s="25">
        <f>IF(ISTEXT(#REF!)=TRUE,1,0)</f>
        <v>0</v>
      </c>
    </row>
    <row r="106" spans="1:9" ht="30" customHeight="1" x14ac:dyDescent="0.3">
      <c r="A106" s="21" t="s">
        <v>96</v>
      </c>
      <c r="B106" s="11" t="s">
        <v>96</v>
      </c>
      <c r="C106" s="11" t="s">
        <v>60</v>
      </c>
      <c r="F106" s="25" t="e">
        <f>IF(SUMPRODUCT(--(#REF!&lt;&gt;""))&lt;&gt;1,1,0)</f>
        <v>#REF!</v>
      </c>
      <c r="G106" s="25">
        <f>IFERROR(IF(INT(#REF!)-#REF!&lt;&gt;0,1,IF(ABS(#REF!)-#REF!&lt;&gt;0,1,0)),1)</f>
        <v>1</v>
      </c>
      <c r="H106" s="25" t="e">
        <f>IF(SUMPRODUCT(--(LEN(#REF!)&gt;255)),1,0)</f>
        <v>#REF!</v>
      </c>
      <c r="I106" s="25">
        <f>IF(ISTEXT(#REF!)=TRUE,1,0)</f>
        <v>0</v>
      </c>
    </row>
    <row r="107" spans="1:9" ht="30" customHeight="1" x14ac:dyDescent="0.3">
      <c r="A107" s="21" t="s">
        <v>97</v>
      </c>
      <c r="B107" s="11" t="s">
        <v>97</v>
      </c>
      <c r="C107" s="11" t="s">
        <v>61</v>
      </c>
      <c r="F107" s="25" t="e">
        <f>IF(SUMPRODUCT(--(#REF!&lt;&gt;""))&lt;&gt;1,1,0)</f>
        <v>#REF!</v>
      </c>
      <c r="G107" s="25">
        <f>IFERROR(IF(INT(#REF!)-#REF!&lt;&gt;0,1,IF(ABS(#REF!)-#REF!&lt;&gt;0,1,0)),1)</f>
        <v>1</v>
      </c>
      <c r="H107" s="25" t="e">
        <f>IF(SUMPRODUCT(--(LEN(#REF!)&gt;255)),1,0)</f>
        <v>#REF!</v>
      </c>
      <c r="I107" s="25">
        <f>IF(ISTEXT(#REF!)=TRUE,1,0)</f>
        <v>0</v>
      </c>
    </row>
    <row r="108" spans="1:9" ht="30" customHeight="1" x14ac:dyDescent="0.3">
      <c r="A108" s="21" t="s">
        <v>98</v>
      </c>
      <c r="B108" s="11" t="s">
        <v>98</v>
      </c>
      <c r="C108" s="11" t="s">
        <v>62</v>
      </c>
      <c r="F108" s="25" t="e">
        <f>IF(SUMPRODUCT(--(#REF!&lt;&gt;""))&lt;&gt;1,1,0)</f>
        <v>#REF!</v>
      </c>
      <c r="G108" s="25">
        <f>IFERROR(IF(INT(#REF!)-#REF!&lt;&gt;0,1,IF(ABS(#REF!)-#REF!&lt;&gt;0,1,0)),1)</f>
        <v>1</v>
      </c>
      <c r="H108" s="25" t="e">
        <f>IF(SUMPRODUCT(--(LEN(#REF!)&gt;255)),1,0)</f>
        <v>#REF!</v>
      </c>
      <c r="I108" s="25">
        <f>IF(ISTEXT(#REF!)=TRUE,1,0)</f>
        <v>0</v>
      </c>
    </row>
    <row r="109" spans="1:9" ht="30" customHeight="1" x14ac:dyDescent="0.3">
      <c r="A109" s="21" t="s">
        <v>99</v>
      </c>
      <c r="B109" s="11" t="s">
        <v>99</v>
      </c>
      <c r="C109" s="11" t="s">
        <v>63</v>
      </c>
      <c r="F109" s="25" t="e">
        <f>IF(SUMPRODUCT(--(#REF!&lt;&gt;""))&lt;&gt;1,1,0)</f>
        <v>#REF!</v>
      </c>
      <c r="G109" s="25">
        <f>IFERROR(IF(INT(#REF!)-#REF!&lt;&gt;0,1,IF(ABS(#REF!)-#REF!&lt;&gt;0,1,0)),1)</f>
        <v>1</v>
      </c>
      <c r="H109" s="25" t="e">
        <f>IF(SUMPRODUCT(--(LEN(#REF!)&gt;255)),1,0)</f>
        <v>#REF!</v>
      </c>
      <c r="I109" s="25">
        <f>IF(ISTEXT(#REF!)=TRUE,1,0)</f>
        <v>0</v>
      </c>
    </row>
    <row r="110" spans="1:9" ht="30" customHeight="1" x14ac:dyDescent="0.3">
      <c r="A110" s="21" t="s">
        <v>100</v>
      </c>
      <c r="B110" s="11" t="s">
        <v>100</v>
      </c>
      <c r="C110" s="11" t="s">
        <v>64</v>
      </c>
      <c r="F110" s="25" t="e">
        <f>IF(SUMPRODUCT(--(#REF!&lt;&gt;""))&lt;&gt;1,1,0)</f>
        <v>#REF!</v>
      </c>
      <c r="G110" s="25">
        <f>IFERROR(IF(INT(#REF!)-#REF!&lt;&gt;0,1,IF(ABS(#REF!)-#REF!&lt;&gt;0,1,0)),1)</f>
        <v>1</v>
      </c>
      <c r="H110" s="25" t="e">
        <f>IF(SUMPRODUCT(--(LEN(#REF!)&gt;255)),1,0)</f>
        <v>#REF!</v>
      </c>
      <c r="I110" s="25">
        <f>IF(ISTEXT(#REF!)=TRUE,1,0)</f>
        <v>0</v>
      </c>
    </row>
    <row r="111" spans="1:9" ht="30" customHeight="1" x14ac:dyDescent="0.3">
      <c r="A111" s="21" t="s">
        <v>101</v>
      </c>
      <c r="B111" s="11" t="s">
        <v>101</v>
      </c>
      <c r="C111" s="11" t="s">
        <v>65</v>
      </c>
      <c r="F111" s="25" t="e">
        <f>IF(SUMPRODUCT(--(#REF!&lt;&gt;""))&lt;&gt;1,1,0)</f>
        <v>#REF!</v>
      </c>
      <c r="G111" s="25">
        <f>IFERROR(IF(INT(#REF!)-#REF!&lt;&gt;0,1,IF(ABS(#REF!)-#REF!&lt;&gt;0,1,0)),1)</f>
        <v>1</v>
      </c>
      <c r="H111" s="25" t="e">
        <f>IF(SUMPRODUCT(--(LEN(#REF!)&gt;255)),1,0)</f>
        <v>#REF!</v>
      </c>
      <c r="I111" s="25">
        <f>IF(ISTEXT(#REF!)=TRUE,1,0)</f>
        <v>0</v>
      </c>
    </row>
    <row r="112" spans="1:9" ht="30" customHeight="1" x14ac:dyDescent="0.3">
      <c r="A112" s="21" t="s">
        <v>102</v>
      </c>
      <c r="B112" s="11" t="s">
        <v>102</v>
      </c>
      <c r="C112" s="22" t="s">
        <v>66</v>
      </c>
      <c r="F112" s="25" t="e">
        <f>IF(SUMPRODUCT(--(#REF!&lt;&gt;""))&lt;&gt;1,1,0)</f>
        <v>#REF!</v>
      </c>
      <c r="G112" s="25">
        <f>IFERROR(IF(INT(#REF!)-#REF!&lt;&gt;0,1,IF(ABS(#REF!)-#REF!&lt;&gt;0,1,0)),1)</f>
        <v>1</v>
      </c>
      <c r="H112" s="25" t="e">
        <f>IF(SUMPRODUCT(--(LEN(#REF!)&gt;255)),1,0)</f>
        <v>#REF!</v>
      </c>
      <c r="I112" s="25">
        <f>IF(ISTEXT(#REF!)=TRUE,1,0)</f>
        <v>0</v>
      </c>
    </row>
    <row r="113" spans="1:11" ht="30" customHeight="1" x14ac:dyDescent="0.3">
      <c r="A113" s="21" t="s">
        <v>103</v>
      </c>
      <c r="B113" s="11" t="s">
        <v>103</v>
      </c>
      <c r="C113" s="22" t="s">
        <v>169</v>
      </c>
      <c r="F113" s="25" t="e">
        <f>IF(SUMPRODUCT(--(#REF!&lt;&gt;""))&lt;&gt;1,1,0)</f>
        <v>#REF!</v>
      </c>
      <c r="G113" s="25">
        <f>IFERROR(IF(INT(#REF!)-#REF!&lt;&gt;0,1,IF(ABS(#REF!)-#REF!&lt;&gt;0,1,0)),1)</f>
        <v>1</v>
      </c>
      <c r="H113" s="25" t="e">
        <f>IF(SUMPRODUCT(--(LEN(#REF!)&gt;255)),1,0)</f>
        <v>#REF!</v>
      </c>
      <c r="I113" s="25">
        <f>IF(ISTEXT(#REF!)=TRUE,1,0)</f>
        <v>0</v>
      </c>
    </row>
    <row r="114" spans="1:11" ht="30" customHeight="1" x14ac:dyDescent="0.3">
      <c r="A114" s="21" t="s">
        <v>104</v>
      </c>
      <c r="B114" s="11" t="s">
        <v>104</v>
      </c>
      <c r="C114" s="11" t="s">
        <v>67</v>
      </c>
      <c r="F114" s="25" t="e">
        <f>IF(SUMPRODUCT(--(#REF!&lt;&gt;""))&lt;&gt;1,1,0)</f>
        <v>#REF!</v>
      </c>
      <c r="G114" s="25">
        <f>IFERROR(IF(INT(#REF!)-#REF!&lt;&gt;0,1,IF(ABS(#REF!)-#REF!&lt;&gt;0,1,0)),1)</f>
        <v>1</v>
      </c>
      <c r="H114" s="25" t="e">
        <f>IF(SUMPRODUCT(--(LEN(#REF!)&gt;255)),1,0)</f>
        <v>#REF!</v>
      </c>
      <c r="I114" s="25">
        <f>IF(ISTEXT(#REF!)=TRUE,1,0)</f>
        <v>0</v>
      </c>
    </row>
    <row r="115" spans="1:11" ht="30" customHeight="1" x14ac:dyDescent="0.3">
      <c r="A115" s="21" t="s">
        <v>105</v>
      </c>
      <c r="B115" s="11" t="s">
        <v>105</v>
      </c>
      <c r="C115" s="11" t="s">
        <v>68</v>
      </c>
      <c r="F115" s="25" t="e">
        <f>IF(SUMPRODUCT(--(#REF!&lt;&gt;""))&lt;&gt;1,1,0)</f>
        <v>#REF!</v>
      </c>
      <c r="G115" s="25">
        <f>IFERROR(IF(INT(#REF!)-#REF!&lt;&gt;0,1,IF(ABS(#REF!)-#REF!&lt;&gt;0,1,0)),1)</f>
        <v>1</v>
      </c>
      <c r="H115" s="25" t="e">
        <f>IF(SUMPRODUCT(--(LEN(#REF!)&gt;255)),1,0)</f>
        <v>#REF!</v>
      </c>
      <c r="I115" s="25">
        <f>IF(ISTEXT(#REF!)=TRUE,1,0)</f>
        <v>0</v>
      </c>
    </row>
    <row r="116" spans="1:11" ht="30" customHeight="1" x14ac:dyDescent="0.3">
      <c r="A116" s="21" t="s">
        <v>106</v>
      </c>
      <c r="B116" s="11" t="s">
        <v>106</v>
      </c>
      <c r="C116" s="11" t="s">
        <v>69</v>
      </c>
      <c r="F116" s="25" t="e">
        <f>IF(SUMPRODUCT(--(#REF!&lt;&gt;""))&lt;&gt;1,1,0)</f>
        <v>#REF!</v>
      </c>
      <c r="G116" s="25">
        <f>IFERROR(IF(INT(#REF!)-#REF!&lt;&gt;0,1,IF(ABS(#REF!)-#REF!&lt;&gt;0,1,0)),1)</f>
        <v>1</v>
      </c>
      <c r="H116" s="25" t="e">
        <f>IF(SUMPRODUCT(--(LEN(#REF!)&gt;255)),1,0)</f>
        <v>#REF!</v>
      </c>
      <c r="I116" s="25">
        <f>IF(ISTEXT(#REF!)=TRUE,1,0)</f>
        <v>0</v>
      </c>
    </row>
    <row r="117" spans="1:11" ht="30" customHeight="1" x14ac:dyDescent="0.3">
      <c r="A117" s="21" t="s">
        <v>107</v>
      </c>
      <c r="B117" s="22" t="s">
        <v>107</v>
      </c>
      <c r="C117" s="11" t="s">
        <v>70</v>
      </c>
      <c r="F117" s="25" t="e">
        <f>IF(SUMPRODUCT(--(#REF!&lt;&gt;""))&lt;&gt;1,1,0)</f>
        <v>#REF!</v>
      </c>
      <c r="G117" s="25">
        <f>IFERROR(IF(INT(#REF!)-#REF!&lt;&gt;0,1,IF(ABS(#REF!)-#REF!&lt;&gt;0,1,0)),1)</f>
        <v>1</v>
      </c>
      <c r="H117" s="25" t="e">
        <f>IF(SUMPRODUCT(--(LEN(#REF!)&gt;255)),1,0)</f>
        <v>#REF!</v>
      </c>
      <c r="I117" s="25">
        <f>IF(ISTEXT(#REF!)=TRUE,1,0)</f>
        <v>0</v>
      </c>
    </row>
    <row r="118" spans="1:11" ht="37.5" customHeight="1" x14ac:dyDescent="0.3">
      <c r="B118" s="1"/>
    </row>
    <row r="119" spans="1:11" ht="31.5" customHeight="1" x14ac:dyDescent="0.35">
      <c r="B119" s="4" t="s">
        <v>0</v>
      </c>
      <c r="C119" s="4" t="s">
        <v>173</v>
      </c>
    </row>
    <row r="120" spans="1:11" ht="57" customHeight="1" x14ac:dyDescent="0.3">
      <c r="A120" s="21" t="s">
        <v>247</v>
      </c>
      <c r="B120" s="22" t="s">
        <v>247</v>
      </c>
      <c r="C120" s="14" t="s">
        <v>264</v>
      </c>
      <c r="F120" s="25" t="e">
        <f>IF(SUMPRODUCT(--(#REF!&lt;&gt;""))&lt;&gt;1,1,0)</f>
        <v>#REF!</v>
      </c>
      <c r="G120" s="25">
        <f>IFERROR(IF(INT(#REF!)-#REF!&lt;&gt;0,1,IF(ABS(#REF!)-#REF!&lt;&gt;0,1,0)),1)</f>
        <v>1</v>
      </c>
      <c r="H120" s="25" t="e">
        <f>IF(SUMPRODUCT(--(LEN(#REF!)&gt;255)),1,0)</f>
        <v>#REF!</v>
      </c>
      <c r="I120" s="25">
        <f>IF(ISTEXT(#REF!)=TRUE,1,0)</f>
        <v>0</v>
      </c>
      <c r="K120" s="25" t="e">
        <f>IF(#REF!&lt;#REF!,"Error: "&amp;B120&amp;" cannot be less than "&amp;B77,"")</f>
        <v>#REF!</v>
      </c>
    </row>
    <row r="121" spans="1:11" ht="30.75" customHeight="1" x14ac:dyDescent="0.35">
      <c r="A121" s="21"/>
      <c r="B121" s="4" t="s">
        <v>0</v>
      </c>
      <c r="C121" s="4" t="s">
        <v>173</v>
      </c>
    </row>
    <row r="122" spans="1:11" ht="57" customHeight="1" x14ac:dyDescent="0.3">
      <c r="A122" s="21" t="s">
        <v>239</v>
      </c>
      <c r="B122" s="22" t="s">
        <v>239</v>
      </c>
      <c r="C122" s="21" t="s">
        <v>265</v>
      </c>
      <c r="F122" s="25" t="e">
        <f>IF(SUMPRODUCT(--(#REF!&lt;&gt;""))&lt;&gt;1,1,0)</f>
        <v>#REF!</v>
      </c>
      <c r="G122" s="25" t="e">
        <f>IF(INT(#REF!)-#REF!&lt;&gt;0,1,IF((ABS(#REF!)-#REF!)&lt;&gt;0,1,0))</f>
        <v>#REF!</v>
      </c>
      <c r="H122" s="25" t="e">
        <f>IF(SUMPRODUCT(--(LEN(#REF!)&gt;255)),1,0)</f>
        <v>#REF!</v>
      </c>
      <c r="I122" s="25">
        <f>IF(SUMPRODUCT(--(ISTEXT(#REF!)))&gt;0,1,0)</f>
        <v>0</v>
      </c>
      <c r="J122" s="25" t="e">
        <f>IF(MAX(#REF!)&gt;0.95*SUM(#REF!),"Warning: Over 95% of patients are placed in the same reason for delay category","")</f>
        <v>#REF!</v>
      </c>
      <c r="K122" s="25" t="e">
        <f>IF(AND((#REF!-SUM(#REF!))&lt;&gt;0,COUNTBLANK(#REF!)&lt;&gt;37),"Error: The sum of the discharge delay reasons does not equal the total. You will not be able to submit your data",IF(COUNTBLANK(#REF!)&gt;0,"Warning: There are blanks. Blank cells do not count as zero. You will still be able to submit your data",""))</f>
        <v>#REF!</v>
      </c>
    </row>
    <row r="123" spans="1:11" ht="57" customHeight="1" x14ac:dyDescent="0.3">
      <c r="A123" s="19"/>
      <c r="B123" s="11"/>
      <c r="C123" s="15" t="s">
        <v>13</v>
      </c>
    </row>
    <row r="124" spans="1:11" ht="30" customHeight="1" x14ac:dyDescent="0.3">
      <c r="A124" s="21" t="s">
        <v>108</v>
      </c>
      <c r="B124" s="11" t="s">
        <v>108</v>
      </c>
      <c r="C124" s="14" t="s">
        <v>37</v>
      </c>
      <c r="F124" s="25" t="e">
        <f>IF(SUMPRODUCT(--(#REF!&lt;&gt;""))&lt;&gt;1,1,0)</f>
        <v>#REF!</v>
      </c>
      <c r="G124" s="25">
        <f>IFERROR(IF(INT(#REF!)-#REF!&lt;&gt;0,1,IF(ABS(#REF!)-#REF!&lt;&gt;0,1,0)),1)</f>
        <v>1</v>
      </c>
      <c r="H124" s="25" t="e">
        <f>IF(SUMPRODUCT(--(LEN(#REF!)&gt;255)),1,0)</f>
        <v>#REF!</v>
      </c>
      <c r="I124" s="25">
        <f>IF(ISTEXT(#REF!)=TRUE,1,0)</f>
        <v>0</v>
      </c>
      <c r="J124" s="25" t="e">
        <f>IF(#REF!&lt;#REF!,"Error: "&amp;B124&amp;" cannot be less than "&amp;B81,"")</f>
        <v>#REF!</v>
      </c>
    </row>
    <row r="125" spans="1:11" ht="30" customHeight="1" x14ac:dyDescent="0.3">
      <c r="A125" s="21" t="s">
        <v>109</v>
      </c>
      <c r="B125" s="11" t="s">
        <v>109</v>
      </c>
      <c r="C125" s="14" t="s">
        <v>38</v>
      </c>
      <c r="F125" s="25" t="e">
        <f>IF(SUMPRODUCT(--(#REF!&lt;&gt;""))&lt;&gt;1,1,0)</f>
        <v>#REF!</v>
      </c>
      <c r="G125" s="25">
        <f>IFERROR(IF(INT(#REF!)-#REF!&lt;&gt;0,1,IF(ABS(#REF!)-#REF!&lt;&gt;0,1,0)),1)</f>
        <v>1</v>
      </c>
      <c r="H125" s="25" t="e">
        <f>IF(SUMPRODUCT(--(LEN(#REF!)&gt;255)),1,0)</f>
        <v>#REF!</v>
      </c>
      <c r="I125" s="25">
        <f>IF(ISTEXT(#REF!)=TRUE,1,0)</f>
        <v>0</v>
      </c>
      <c r="J125" s="25" t="e">
        <f>IF(#REF!&lt;#REF!,"Error: "&amp;B125&amp;" cannot be less than "&amp;B82,"")</f>
        <v>#REF!</v>
      </c>
    </row>
    <row r="126" spans="1:11" ht="30" customHeight="1" x14ac:dyDescent="0.3">
      <c r="A126" s="21" t="s">
        <v>110</v>
      </c>
      <c r="B126" s="11" t="s">
        <v>110</v>
      </c>
      <c r="C126" s="14" t="s">
        <v>39</v>
      </c>
      <c r="F126" s="25" t="e">
        <f>IF(SUMPRODUCT(--(#REF!&lt;&gt;""))&lt;&gt;1,1,0)</f>
        <v>#REF!</v>
      </c>
      <c r="G126" s="25">
        <f>IFERROR(IF(INT(#REF!)-#REF!&lt;&gt;0,1,IF(ABS(#REF!)-#REF!&lt;&gt;0,1,0)),1)</f>
        <v>1</v>
      </c>
      <c r="H126" s="25" t="e">
        <f>IF(SUMPRODUCT(--(LEN(#REF!)&gt;255)),1,0)</f>
        <v>#REF!</v>
      </c>
      <c r="I126" s="25">
        <f>IF(ISTEXT(#REF!)=TRUE,1,0)</f>
        <v>0</v>
      </c>
      <c r="J126" s="25" t="e">
        <f>IF(#REF!&lt;#REF!,"Error: "&amp;B126&amp;" cannot be less than "&amp;B83,"")</f>
        <v>#REF!</v>
      </c>
    </row>
    <row r="127" spans="1:11" ht="30" customHeight="1" x14ac:dyDescent="0.3">
      <c r="A127" s="21" t="s">
        <v>111</v>
      </c>
      <c r="B127" s="11" t="s">
        <v>111</v>
      </c>
      <c r="C127" s="14" t="s">
        <v>171</v>
      </c>
      <c r="F127" s="25" t="e">
        <f>IF(SUMPRODUCT(--(#REF!&lt;&gt;""))&lt;&gt;1,1,0)</f>
        <v>#REF!</v>
      </c>
      <c r="G127" s="25">
        <f>IFERROR(IF(INT(#REF!)-#REF!&lt;&gt;0,1,IF(ABS(#REF!)-#REF!&lt;&gt;0,1,0)),1)</f>
        <v>1</v>
      </c>
      <c r="H127" s="25" t="e">
        <f>IF(SUMPRODUCT(--(LEN(#REF!)&gt;255)),1,0)</f>
        <v>#REF!</v>
      </c>
      <c r="I127" s="25">
        <f>IF(ISTEXT(#REF!)=TRUE,1,0)</f>
        <v>0</v>
      </c>
      <c r="J127" s="25" t="e">
        <f>IF(#REF!&lt;#REF!,"Error: "&amp;B127&amp;" cannot be less than "&amp;B84,"")</f>
        <v>#REF!</v>
      </c>
    </row>
    <row r="128" spans="1:11" ht="30" customHeight="1" x14ac:dyDescent="0.3">
      <c r="A128" s="21" t="s">
        <v>112</v>
      </c>
      <c r="B128" s="11" t="s">
        <v>112</v>
      </c>
      <c r="C128" s="23" t="s">
        <v>40</v>
      </c>
      <c r="F128" s="25" t="e">
        <f>IF(SUMPRODUCT(--(#REF!&lt;&gt;""))&lt;&gt;1,1,0)</f>
        <v>#REF!</v>
      </c>
      <c r="G128" s="25">
        <f>IFERROR(IF(INT(#REF!)-#REF!&lt;&gt;0,1,IF(ABS(#REF!)-#REF!&lt;&gt;0,1,0)),1)</f>
        <v>1</v>
      </c>
      <c r="H128" s="25" t="e">
        <f>IF(SUMPRODUCT(--(LEN(#REF!)&gt;255)),1,0)</f>
        <v>#REF!</v>
      </c>
      <c r="I128" s="25">
        <f>IF(ISTEXT(#REF!)=TRUE,1,0)</f>
        <v>0</v>
      </c>
      <c r="J128" s="25" t="e">
        <f>IF(#REF!&lt;#REF!,"Error: "&amp;B128&amp;" cannot be less than "&amp;B85,"")</f>
        <v>#REF!</v>
      </c>
    </row>
    <row r="129" spans="1:10" ht="30" customHeight="1" x14ac:dyDescent="0.3">
      <c r="A129" s="21" t="s">
        <v>113</v>
      </c>
      <c r="B129" s="11" t="s">
        <v>113</v>
      </c>
      <c r="C129" s="14" t="s">
        <v>41</v>
      </c>
      <c r="F129" s="25" t="e">
        <f>IF(SUMPRODUCT(--(#REF!&lt;&gt;""))&lt;&gt;1,1,0)</f>
        <v>#REF!</v>
      </c>
      <c r="G129" s="25">
        <f>IFERROR(IF(INT(#REF!)-#REF!&lt;&gt;0,1,IF(ABS(#REF!)-#REF!&lt;&gt;0,1,0)),1)</f>
        <v>1</v>
      </c>
      <c r="H129" s="25" t="e">
        <f>IF(SUMPRODUCT(--(LEN(#REF!)&gt;255)),1,0)</f>
        <v>#REF!</v>
      </c>
      <c r="I129" s="25">
        <f>IF(ISTEXT(#REF!)=TRUE,1,0)</f>
        <v>0</v>
      </c>
      <c r="J129" s="25" t="e">
        <f>IF(#REF!&lt;#REF!,"Error: "&amp;B129&amp;" cannot be less than "&amp;B86,"")</f>
        <v>#REF!</v>
      </c>
    </row>
    <row r="130" spans="1:10" ht="30" customHeight="1" x14ac:dyDescent="0.3">
      <c r="A130" s="21" t="s">
        <v>114</v>
      </c>
      <c r="B130" s="11" t="s">
        <v>114</v>
      </c>
      <c r="C130" s="14" t="s">
        <v>42</v>
      </c>
      <c r="F130" s="25" t="e">
        <f>IF(SUMPRODUCT(--(#REF!&lt;&gt;""))&lt;&gt;1,1,0)</f>
        <v>#REF!</v>
      </c>
      <c r="G130" s="25">
        <f>IFERROR(IF(INT(#REF!)-#REF!&lt;&gt;0,1,IF(ABS(#REF!)-#REF!&lt;&gt;0,1,0)),1)</f>
        <v>1</v>
      </c>
      <c r="H130" s="25" t="e">
        <f>IF(SUMPRODUCT(--(LEN(#REF!)&gt;255)),1,0)</f>
        <v>#REF!</v>
      </c>
      <c r="I130" s="25">
        <f>IF(ISTEXT(#REF!)=TRUE,1,0)</f>
        <v>0</v>
      </c>
      <c r="J130" s="25" t="e">
        <f>IF(#REF!&lt;#REF!,"Error: "&amp;B130&amp;" cannot be less than "&amp;B87,"")</f>
        <v>#REF!</v>
      </c>
    </row>
    <row r="131" spans="1:10" ht="30" customHeight="1" x14ac:dyDescent="0.3">
      <c r="A131" s="21" t="s">
        <v>115</v>
      </c>
      <c r="B131" s="16" t="s">
        <v>115</v>
      </c>
      <c r="C131" s="14" t="s">
        <v>43</v>
      </c>
      <c r="F131" s="25" t="e">
        <f>IF(SUMPRODUCT(--(#REF!&lt;&gt;""))&lt;&gt;1,1,0)</f>
        <v>#REF!</v>
      </c>
      <c r="G131" s="25">
        <f>IFERROR(IF(INT(#REF!)-#REF!&lt;&gt;0,1,IF(ABS(#REF!)-#REF!&lt;&gt;0,1,0)),1)</f>
        <v>1</v>
      </c>
      <c r="H131" s="25" t="e">
        <f>IF(SUMPRODUCT(--(LEN(#REF!)&gt;255)),1,0)</f>
        <v>#REF!</v>
      </c>
      <c r="I131" s="25">
        <f>IF(ISTEXT(#REF!)=TRUE,1,0)</f>
        <v>0</v>
      </c>
      <c r="J131" s="25" t="e">
        <f>IF(#REF!&lt;#REF!,"Error: "&amp;B131&amp;" cannot be less than "&amp;B88,"")</f>
        <v>#REF!</v>
      </c>
    </row>
    <row r="132" spans="1:10" ht="30" customHeight="1" x14ac:dyDescent="0.3">
      <c r="A132" s="21" t="s">
        <v>116</v>
      </c>
      <c r="B132" s="16" t="s">
        <v>116</v>
      </c>
      <c r="C132" s="11" t="s">
        <v>44</v>
      </c>
      <c r="F132" s="25" t="e">
        <f>IF(SUMPRODUCT(--(#REF!&lt;&gt;""))&lt;&gt;1,1,0)</f>
        <v>#REF!</v>
      </c>
      <c r="G132" s="25">
        <f>IFERROR(IF(INT(#REF!)-#REF!&lt;&gt;0,1,IF(ABS(#REF!)-#REF!&lt;&gt;0,1,0)),1)</f>
        <v>1</v>
      </c>
      <c r="H132" s="25" t="e">
        <f>IF(SUMPRODUCT(--(LEN(#REF!)&gt;255)),1,0)</f>
        <v>#REF!</v>
      </c>
      <c r="I132" s="25">
        <f>IF(ISTEXT(#REF!)=TRUE,1,0)</f>
        <v>0</v>
      </c>
      <c r="J132" s="25" t="e">
        <f>IF(#REF!&lt;#REF!,"Error: "&amp;B132&amp;" cannot be less than "&amp;B89,"")</f>
        <v>#REF!</v>
      </c>
    </row>
    <row r="133" spans="1:10" ht="30" customHeight="1" x14ac:dyDescent="0.3">
      <c r="A133" s="21" t="s">
        <v>117</v>
      </c>
      <c r="B133" s="11" t="s">
        <v>117</v>
      </c>
      <c r="C133" s="11" t="s">
        <v>45</v>
      </c>
      <c r="F133" s="25" t="e">
        <f>IF(SUMPRODUCT(--(#REF!&lt;&gt;""))&lt;&gt;1,1,0)</f>
        <v>#REF!</v>
      </c>
      <c r="G133" s="25">
        <f>IFERROR(IF(INT(#REF!)-#REF!&lt;&gt;0,1,IF(ABS(#REF!)-#REF!&lt;&gt;0,1,0)),1)</f>
        <v>1</v>
      </c>
      <c r="H133" s="25" t="e">
        <f>IF(SUMPRODUCT(--(LEN(#REF!)&gt;255)),1,0)</f>
        <v>#REF!</v>
      </c>
      <c r="I133" s="25">
        <f>IF(ISTEXT(#REF!)=TRUE,1,0)</f>
        <v>0</v>
      </c>
      <c r="J133" s="25" t="e">
        <f>IF(#REF!&lt;#REF!,"Error: "&amp;B133&amp;" cannot be less than "&amp;B90,"")</f>
        <v>#REF!</v>
      </c>
    </row>
    <row r="134" spans="1:10" ht="30" customHeight="1" x14ac:dyDescent="0.3">
      <c r="A134" s="21" t="s">
        <v>118</v>
      </c>
      <c r="B134" s="11" t="s">
        <v>118</v>
      </c>
      <c r="C134" s="11" t="s">
        <v>46</v>
      </c>
      <c r="F134" s="25" t="e">
        <f>IF(SUMPRODUCT(--(#REF!&lt;&gt;""))&lt;&gt;1,1,0)</f>
        <v>#REF!</v>
      </c>
      <c r="G134" s="25">
        <f>IFERROR(IF(INT(#REF!)-#REF!&lt;&gt;0,1,IF(ABS(#REF!)-#REF!&lt;&gt;0,1,0)),1)</f>
        <v>1</v>
      </c>
      <c r="H134" s="25" t="e">
        <f>IF(SUMPRODUCT(--(LEN(#REF!)&gt;255)),1,0)</f>
        <v>#REF!</v>
      </c>
      <c r="I134" s="25">
        <f>IF(ISTEXT(#REF!)=TRUE,1,0)</f>
        <v>0</v>
      </c>
      <c r="J134" s="25" t="e">
        <f>IF(#REF!&lt;#REF!,"Error: "&amp;B134&amp;" cannot be less than "&amp;B91,"")</f>
        <v>#REF!</v>
      </c>
    </row>
    <row r="135" spans="1:10" ht="30" customHeight="1" x14ac:dyDescent="0.3">
      <c r="A135" s="21" t="s">
        <v>119</v>
      </c>
      <c r="B135" s="11" t="s">
        <v>119</v>
      </c>
      <c r="C135" s="14" t="s">
        <v>47</v>
      </c>
      <c r="F135" s="25" t="e">
        <f>IF(SUMPRODUCT(--(#REF!&lt;&gt;""))&lt;&gt;1,1,0)</f>
        <v>#REF!</v>
      </c>
      <c r="G135" s="25">
        <f>IFERROR(IF(INT(#REF!)-#REF!&lt;&gt;0,1,IF(ABS(#REF!)-#REF!&lt;&gt;0,1,0)),1)</f>
        <v>1</v>
      </c>
      <c r="H135" s="25" t="e">
        <f>IF(SUMPRODUCT(--(LEN(#REF!)&gt;255)),1,0)</f>
        <v>#REF!</v>
      </c>
      <c r="I135" s="25">
        <f>IF(ISTEXT(#REF!)=TRUE,1,0)</f>
        <v>0</v>
      </c>
      <c r="J135" s="25" t="e">
        <f>IF(#REF!&lt;#REF!,"Error: "&amp;B135&amp;" cannot be less than "&amp;B92,"")</f>
        <v>#REF!</v>
      </c>
    </row>
    <row r="136" spans="1:10" ht="30" customHeight="1" x14ac:dyDescent="0.3">
      <c r="A136" s="21" t="s">
        <v>120</v>
      </c>
      <c r="B136" s="11" t="s">
        <v>120</v>
      </c>
      <c r="C136" s="14" t="s">
        <v>48</v>
      </c>
      <c r="F136" s="25" t="e">
        <f>IF(SUMPRODUCT(--(#REF!&lt;&gt;""))&lt;&gt;1,1,0)</f>
        <v>#REF!</v>
      </c>
      <c r="G136" s="25">
        <f>IFERROR(IF(INT(#REF!)-#REF!&lt;&gt;0,1,IF(ABS(#REF!)-#REF!&lt;&gt;0,1,0)),1)</f>
        <v>1</v>
      </c>
      <c r="H136" s="25" t="e">
        <f>IF(SUMPRODUCT(--(LEN(#REF!)&gt;255)),1,0)</f>
        <v>#REF!</v>
      </c>
      <c r="I136" s="25">
        <f>IF(ISTEXT(#REF!)=TRUE,1,0)</f>
        <v>0</v>
      </c>
      <c r="J136" s="25" t="e">
        <f>IF(#REF!&lt;#REF!,"Error: "&amp;B136&amp;" cannot be less than "&amp;B93,"")</f>
        <v>#REF!</v>
      </c>
    </row>
    <row r="137" spans="1:10" ht="30" customHeight="1" x14ac:dyDescent="0.3">
      <c r="A137" s="21" t="s">
        <v>121</v>
      </c>
      <c r="B137" s="11" t="s">
        <v>121</v>
      </c>
      <c r="C137" s="14" t="s">
        <v>49</v>
      </c>
      <c r="F137" s="25" t="e">
        <f>IF(SUMPRODUCT(--(#REF!&lt;&gt;""))&lt;&gt;1,1,0)</f>
        <v>#REF!</v>
      </c>
      <c r="G137" s="25">
        <f>IFERROR(IF(INT(#REF!)-#REF!&lt;&gt;0,1,IF(ABS(#REF!)-#REF!&lt;&gt;0,1,0)),1)</f>
        <v>1</v>
      </c>
      <c r="H137" s="25" t="e">
        <f>IF(SUMPRODUCT(--(LEN(#REF!)&gt;255)),1,0)</f>
        <v>#REF!</v>
      </c>
      <c r="I137" s="25">
        <f>IF(ISTEXT(#REF!)=TRUE,1,0)</f>
        <v>0</v>
      </c>
      <c r="J137" s="25" t="e">
        <f>IF(#REF!&lt;#REF!,"Error: "&amp;B137&amp;" cannot be less than "&amp;B94,"")</f>
        <v>#REF!</v>
      </c>
    </row>
    <row r="138" spans="1:10" ht="30" customHeight="1" x14ac:dyDescent="0.3">
      <c r="A138" s="21" t="s">
        <v>122</v>
      </c>
      <c r="B138" s="11" t="s">
        <v>122</v>
      </c>
      <c r="C138" s="14" t="s">
        <v>50</v>
      </c>
      <c r="F138" s="25" t="e">
        <f>IF(SUMPRODUCT(--(#REF!&lt;&gt;""))&lt;&gt;1,1,0)</f>
        <v>#REF!</v>
      </c>
      <c r="G138" s="25">
        <f>IFERROR(IF(INT(#REF!)-#REF!&lt;&gt;0,1,IF(ABS(#REF!)-#REF!&lt;&gt;0,1,0)),1)</f>
        <v>1</v>
      </c>
      <c r="H138" s="25" t="e">
        <f>IF(SUMPRODUCT(--(LEN(#REF!)&gt;255)),1,0)</f>
        <v>#REF!</v>
      </c>
      <c r="I138" s="25">
        <f>IF(ISTEXT(#REF!)=TRUE,1,0)</f>
        <v>0</v>
      </c>
      <c r="J138" s="25" t="e">
        <f>IF(#REF!&lt;#REF!,"Error: "&amp;B138&amp;" cannot be less than "&amp;B95,"")</f>
        <v>#REF!</v>
      </c>
    </row>
    <row r="139" spans="1:10" ht="30" customHeight="1" x14ac:dyDescent="0.3">
      <c r="A139" s="21" t="s">
        <v>123</v>
      </c>
      <c r="B139" s="11" t="s">
        <v>123</v>
      </c>
      <c r="C139" s="14" t="s">
        <v>51</v>
      </c>
      <c r="F139" s="25" t="e">
        <f>IF(SUMPRODUCT(--(#REF!&lt;&gt;""))&lt;&gt;1,1,0)</f>
        <v>#REF!</v>
      </c>
      <c r="G139" s="25">
        <f>IFERROR(IF(INT(#REF!)-#REF!&lt;&gt;0,1,IF(ABS(#REF!)-#REF!&lt;&gt;0,1,0)),1)</f>
        <v>1</v>
      </c>
      <c r="H139" s="25" t="e">
        <f>IF(SUMPRODUCT(--(LEN(#REF!)&gt;255)),1,0)</f>
        <v>#REF!</v>
      </c>
      <c r="I139" s="25">
        <f>IF(ISTEXT(#REF!)=TRUE,1,0)</f>
        <v>0</v>
      </c>
      <c r="J139" s="25" t="e">
        <f>IF(#REF!&lt;#REF!,"Error: "&amp;B139&amp;" cannot be less than "&amp;B96,"")</f>
        <v>#REF!</v>
      </c>
    </row>
    <row r="140" spans="1:10" ht="30" customHeight="1" x14ac:dyDescent="0.3">
      <c r="A140" s="21" t="s">
        <v>124</v>
      </c>
      <c r="B140" s="11" t="s">
        <v>124</v>
      </c>
      <c r="C140" s="14" t="s">
        <v>52</v>
      </c>
      <c r="F140" s="25" t="e">
        <f>IF(SUMPRODUCT(--(#REF!&lt;&gt;""))&lt;&gt;1,1,0)</f>
        <v>#REF!</v>
      </c>
      <c r="G140" s="25">
        <f>IFERROR(IF(INT(#REF!)-#REF!&lt;&gt;0,1,IF(ABS(#REF!)-#REF!&lt;&gt;0,1,0)),1)</f>
        <v>1</v>
      </c>
      <c r="H140" s="25" t="e">
        <f>IF(SUMPRODUCT(--(LEN(#REF!)&gt;255)),1,0)</f>
        <v>#REF!</v>
      </c>
      <c r="I140" s="25">
        <f>IF(ISTEXT(#REF!)=TRUE,1,0)</f>
        <v>0</v>
      </c>
      <c r="J140" s="25" t="e">
        <f>IF(#REF!&lt;#REF!,"Error: "&amp;B140&amp;" cannot be less than "&amp;B97,"")</f>
        <v>#REF!</v>
      </c>
    </row>
    <row r="141" spans="1:10" ht="30" customHeight="1" x14ac:dyDescent="0.3">
      <c r="A141" s="21" t="s">
        <v>125</v>
      </c>
      <c r="B141" s="11" t="s">
        <v>125</v>
      </c>
      <c r="C141" s="14" t="s">
        <v>53</v>
      </c>
      <c r="F141" s="25" t="e">
        <f>IF(SUMPRODUCT(--(#REF!&lt;&gt;""))&lt;&gt;1,1,0)</f>
        <v>#REF!</v>
      </c>
      <c r="G141" s="25">
        <f>IFERROR(IF(INT(#REF!)-#REF!&lt;&gt;0,1,IF(ABS(#REF!)-#REF!&lt;&gt;0,1,0)),1)</f>
        <v>1</v>
      </c>
      <c r="H141" s="25" t="e">
        <f>IF(SUMPRODUCT(--(LEN(#REF!)&gt;255)),1,0)</f>
        <v>#REF!</v>
      </c>
      <c r="I141" s="25">
        <f>IF(ISTEXT(#REF!)=TRUE,1,0)</f>
        <v>0</v>
      </c>
      <c r="J141" s="25" t="e">
        <f>IF(#REF!&lt;#REF!,"Error: "&amp;B141&amp;" cannot be less than "&amp;B98,"")</f>
        <v>#REF!</v>
      </c>
    </row>
    <row r="142" spans="1:10" ht="30" customHeight="1" x14ac:dyDescent="0.3">
      <c r="A142" s="21" t="s">
        <v>126</v>
      </c>
      <c r="B142" s="11" t="s">
        <v>126</v>
      </c>
      <c r="C142" s="14" t="s">
        <v>54</v>
      </c>
      <c r="F142" s="25" t="e">
        <f>IF(SUMPRODUCT(--(#REF!&lt;&gt;""))&lt;&gt;1,1,0)</f>
        <v>#REF!</v>
      </c>
      <c r="G142" s="25">
        <f>IFERROR(IF(INT(#REF!)-#REF!&lt;&gt;0,1,IF(ABS(#REF!)-#REF!&lt;&gt;0,1,0)),1)</f>
        <v>1</v>
      </c>
      <c r="H142" s="25" t="e">
        <f>IF(SUMPRODUCT(--(LEN(#REF!)&gt;255)),1,0)</f>
        <v>#REF!</v>
      </c>
      <c r="I142" s="25">
        <f>IF(ISTEXT(#REF!)=TRUE,1,0)</f>
        <v>0</v>
      </c>
      <c r="J142" s="25" t="e">
        <f>IF(#REF!&lt;#REF!,"Error: "&amp;B142&amp;" cannot be less than "&amp;B99,"")</f>
        <v>#REF!</v>
      </c>
    </row>
    <row r="143" spans="1:10" ht="30" customHeight="1" x14ac:dyDescent="0.3">
      <c r="A143" s="21" t="s">
        <v>127</v>
      </c>
      <c r="B143" s="11" t="s">
        <v>127</v>
      </c>
      <c r="C143" s="14" t="s">
        <v>55</v>
      </c>
      <c r="F143" s="25" t="e">
        <f>IF(SUMPRODUCT(--(#REF!&lt;&gt;""))&lt;&gt;1,1,0)</f>
        <v>#REF!</v>
      </c>
      <c r="G143" s="25">
        <f>IFERROR(IF(INT(#REF!)-#REF!&lt;&gt;0,1,IF(ABS(#REF!)-#REF!&lt;&gt;0,1,0)),1)</f>
        <v>1</v>
      </c>
      <c r="H143" s="25" t="e">
        <f>IF(SUMPRODUCT(--(LEN(#REF!)&gt;255)),1,0)</f>
        <v>#REF!</v>
      </c>
      <c r="I143" s="25">
        <f>IF(ISTEXT(#REF!)=TRUE,1,0)</f>
        <v>0</v>
      </c>
      <c r="J143" s="25" t="e">
        <f>IF(#REF!&lt;#REF!,"Error: "&amp;B143&amp;" cannot be less than "&amp;B100,"")</f>
        <v>#REF!</v>
      </c>
    </row>
    <row r="144" spans="1:10" ht="30" customHeight="1" x14ac:dyDescent="0.3">
      <c r="A144" s="21" t="s">
        <v>128</v>
      </c>
      <c r="B144" s="11" t="s">
        <v>128</v>
      </c>
      <c r="C144" s="14" t="s">
        <v>56</v>
      </c>
      <c r="F144" s="25" t="e">
        <f>IF(SUMPRODUCT(--(#REF!&lt;&gt;""))&lt;&gt;1,1,0)</f>
        <v>#REF!</v>
      </c>
      <c r="G144" s="25">
        <f>IFERROR(IF(INT(#REF!)-#REF!&lt;&gt;0,1,IF(ABS(#REF!)-#REF!&lt;&gt;0,1,0)),1)</f>
        <v>1</v>
      </c>
      <c r="H144" s="25" t="e">
        <f>IF(SUMPRODUCT(--(LEN(#REF!)&gt;255)),1,0)</f>
        <v>#REF!</v>
      </c>
      <c r="I144" s="25">
        <f>IF(ISTEXT(#REF!)=TRUE,1,0)</f>
        <v>0</v>
      </c>
      <c r="J144" s="25" t="e">
        <f>IF(#REF!&lt;#REF!,"Error: "&amp;B144&amp;" cannot be less than "&amp;B101,"")</f>
        <v>#REF!</v>
      </c>
    </row>
    <row r="145" spans="1:10" ht="30" customHeight="1" x14ac:dyDescent="0.3">
      <c r="A145" s="21" t="s">
        <v>129</v>
      </c>
      <c r="B145" s="11" t="s">
        <v>129</v>
      </c>
      <c r="C145" s="14" t="s">
        <v>57</v>
      </c>
      <c r="F145" s="25" t="e">
        <f>IF(SUMPRODUCT(--(#REF!&lt;&gt;""))&lt;&gt;1,1,0)</f>
        <v>#REF!</v>
      </c>
      <c r="G145" s="25">
        <f>IFERROR(IF(INT(#REF!)-#REF!&lt;&gt;0,1,IF(ABS(#REF!)-#REF!&lt;&gt;0,1,0)),1)</f>
        <v>1</v>
      </c>
      <c r="H145" s="25" t="e">
        <f>IF(SUMPRODUCT(--(LEN(#REF!)&gt;255)),1,0)</f>
        <v>#REF!</v>
      </c>
      <c r="I145" s="25">
        <f>IF(ISTEXT(#REF!)=TRUE,1,0)</f>
        <v>0</v>
      </c>
      <c r="J145" s="25" t="e">
        <f>IF(#REF!&lt;#REF!,"Error: "&amp;B145&amp;" cannot be less than "&amp;B102,"")</f>
        <v>#REF!</v>
      </c>
    </row>
    <row r="146" spans="1:10" ht="30" customHeight="1" x14ac:dyDescent="0.3">
      <c r="A146" s="21" t="s">
        <v>130</v>
      </c>
      <c r="B146" s="11" t="s">
        <v>130</v>
      </c>
      <c r="C146" s="14" t="s">
        <v>58</v>
      </c>
      <c r="F146" s="25" t="e">
        <f>IF(SUMPRODUCT(--(#REF!&lt;&gt;""))&lt;&gt;1,1,0)</f>
        <v>#REF!</v>
      </c>
      <c r="G146" s="25">
        <f>IFERROR(IF(INT(#REF!)-#REF!&lt;&gt;0,1,IF(ABS(#REF!)-#REF!&lt;&gt;0,1,0)),1)</f>
        <v>1</v>
      </c>
      <c r="H146" s="25" t="e">
        <f>IF(SUMPRODUCT(--(LEN(#REF!)&gt;255)),1,0)</f>
        <v>#REF!</v>
      </c>
      <c r="I146" s="25">
        <f>IF(ISTEXT(#REF!)=TRUE,1,0)</f>
        <v>0</v>
      </c>
      <c r="J146" s="25" t="e">
        <f>IF(#REF!&lt;#REF!,"Error: "&amp;B146&amp;" cannot be less than "&amp;B103,"")</f>
        <v>#REF!</v>
      </c>
    </row>
    <row r="147" spans="1:10" ht="30" customHeight="1" x14ac:dyDescent="0.3">
      <c r="A147" s="21" t="s">
        <v>131</v>
      </c>
      <c r="B147" s="16" t="s">
        <v>131</v>
      </c>
      <c r="C147" s="14" t="s">
        <v>170</v>
      </c>
      <c r="F147" s="25" t="e">
        <f>IF(SUMPRODUCT(--(#REF!&lt;&gt;""))&lt;&gt;1,1,0)</f>
        <v>#REF!</v>
      </c>
      <c r="G147" s="25">
        <f>IFERROR(IF(INT(#REF!)-#REF!&lt;&gt;0,1,IF(ABS(#REF!)-#REF!&lt;&gt;0,1,0)),1)</f>
        <v>1</v>
      </c>
      <c r="H147" s="25" t="e">
        <f>IF(SUMPRODUCT(--(LEN(#REF!)&gt;255)),1,0)</f>
        <v>#REF!</v>
      </c>
      <c r="I147" s="25">
        <f>IF(ISTEXT(#REF!)=TRUE,1,0)</f>
        <v>0</v>
      </c>
      <c r="J147" s="25" t="e">
        <f>IF(#REF!&lt;#REF!,"Error: "&amp;B147&amp;" cannot be less than "&amp;B104,"")</f>
        <v>#REF!</v>
      </c>
    </row>
    <row r="148" spans="1:10" ht="30" customHeight="1" x14ac:dyDescent="0.3">
      <c r="A148" s="21" t="s">
        <v>132</v>
      </c>
      <c r="B148" s="16" t="s">
        <v>132</v>
      </c>
      <c r="C148" s="11" t="s">
        <v>59</v>
      </c>
      <c r="F148" s="25" t="e">
        <f>IF(SUMPRODUCT(--(#REF!&lt;&gt;""))&lt;&gt;1,1,0)</f>
        <v>#REF!</v>
      </c>
      <c r="G148" s="25">
        <f>IFERROR(IF(INT(#REF!)-#REF!&lt;&gt;0,1,IF(ABS(#REF!)-#REF!&lt;&gt;0,1,0)),1)</f>
        <v>1</v>
      </c>
      <c r="H148" s="25" t="e">
        <f>IF(SUMPRODUCT(--(LEN(#REF!)&gt;255)),1,0)</f>
        <v>#REF!</v>
      </c>
      <c r="I148" s="25">
        <f>IF(ISTEXT(#REF!)=TRUE,1,0)</f>
        <v>0</v>
      </c>
      <c r="J148" s="25" t="e">
        <f>IF(#REF!&lt;#REF!,"Error: "&amp;B148&amp;" cannot be less than "&amp;B105,"")</f>
        <v>#REF!</v>
      </c>
    </row>
    <row r="149" spans="1:10" ht="30" customHeight="1" x14ac:dyDescent="0.3">
      <c r="A149" s="21" t="s">
        <v>133</v>
      </c>
      <c r="B149" s="11" t="s">
        <v>133</v>
      </c>
      <c r="C149" s="11" t="s">
        <v>60</v>
      </c>
      <c r="F149" s="25" t="e">
        <f>IF(SUMPRODUCT(--(#REF!&lt;&gt;""))&lt;&gt;1,1,0)</f>
        <v>#REF!</v>
      </c>
      <c r="G149" s="25">
        <f>IFERROR(IF(INT(#REF!)-#REF!&lt;&gt;0,1,IF(ABS(#REF!)-#REF!&lt;&gt;0,1,0)),1)</f>
        <v>1</v>
      </c>
      <c r="H149" s="25" t="e">
        <f>IF(SUMPRODUCT(--(LEN(#REF!)&gt;255)),1,0)</f>
        <v>#REF!</v>
      </c>
      <c r="I149" s="25">
        <f>IF(ISTEXT(#REF!)=TRUE,1,0)</f>
        <v>0</v>
      </c>
      <c r="J149" s="25" t="e">
        <f>IF(#REF!&lt;#REF!,"Error: "&amp;B149&amp;" cannot be less than "&amp;B106,"")</f>
        <v>#REF!</v>
      </c>
    </row>
    <row r="150" spans="1:10" ht="30" customHeight="1" x14ac:dyDescent="0.3">
      <c r="A150" s="21" t="s">
        <v>134</v>
      </c>
      <c r="B150" s="11" t="s">
        <v>134</v>
      </c>
      <c r="C150" s="11" t="s">
        <v>61</v>
      </c>
      <c r="F150" s="25" t="e">
        <f>IF(SUMPRODUCT(--(#REF!&lt;&gt;""))&lt;&gt;1,1,0)</f>
        <v>#REF!</v>
      </c>
      <c r="G150" s="25">
        <f>IFERROR(IF(INT(#REF!)-#REF!&lt;&gt;0,1,IF(ABS(#REF!)-#REF!&lt;&gt;0,1,0)),1)</f>
        <v>1</v>
      </c>
      <c r="H150" s="25" t="e">
        <f>IF(SUMPRODUCT(--(LEN(#REF!)&gt;255)),1,0)</f>
        <v>#REF!</v>
      </c>
      <c r="I150" s="25">
        <f>IF(ISTEXT(#REF!)=TRUE,1,0)</f>
        <v>0</v>
      </c>
      <c r="J150" s="25" t="e">
        <f>IF(#REF!&lt;#REF!,"Error: "&amp;B150&amp;" cannot be less than "&amp;B107,"")</f>
        <v>#REF!</v>
      </c>
    </row>
    <row r="151" spans="1:10" ht="30" customHeight="1" x14ac:dyDescent="0.3">
      <c r="A151" s="21" t="s">
        <v>135</v>
      </c>
      <c r="B151" s="11" t="s">
        <v>135</v>
      </c>
      <c r="C151" s="14" t="s">
        <v>62</v>
      </c>
      <c r="F151" s="25" t="e">
        <f>IF(SUMPRODUCT(--(#REF!&lt;&gt;""))&lt;&gt;1,1,0)</f>
        <v>#REF!</v>
      </c>
      <c r="G151" s="25">
        <f>IFERROR(IF(INT(#REF!)-#REF!&lt;&gt;0,1,IF(ABS(#REF!)-#REF!&lt;&gt;0,1,0)),1)</f>
        <v>1</v>
      </c>
      <c r="H151" s="25" t="e">
        <f>IF(SUMPRODUCT(--(LEN(#REF!)&gt;255)),1,0)</f>
        <v>#REF!</v>
      </c>
      <c r="I151" s="25">
        <f>IF(ISTEXT(#REF!)=TRUE,1,0)</f>
        <v>0</v>
      </c>
      <c r="J151" s="25" t="e">
        <f>IF(#REF!&lt;#REF!,"Error: "&amp;B151&amp;" cannot be less than "&amp;B108,"")</f>
        <v>#REF!</v>
      </c>
    </row>
    <row r="152" spans="1:10" ht="30" customHeight="1" x14ac:dyDescent="0.3">
      <c r="A152" s="21" t="s">
        <v>136</v>
      </c>
      <c r="B152" s="11" t="s">
        <v>136</v>
      </c>
      <c r="C152" s="14" t="s">
        <v>63</v>
      </c>
      <c r="F152" s="25" t="e">
        <f>IF(SUMPRODUCT(--(#REF!&lt;&gt;""))&lt;&gt;1,1,0)</f>
        <v>#REF!</v>
      </c>
      <c r="G152" s="25">
        <f>IFERROR(IF(INT(#REF!)-#REF!&lt;&gt;0,1,IF(ABS(#REF!)-#REF!&lt;&gt;0,1,0)),1)</f>
        <v>1</v>
      </c>
      <c r="H152" s="25" t="e">
        <f>IF(SUMPRODUCT(--(LEN(#REF!)&gt;255)),1,0)</f>
        <v>#REF!</v>
      </c>
      <c r="I152" s="25">
        <f>IF(ISTEXT(#REF!)=TRUE,1,0)</f>
        <v>0</v>
      </c>
      <c r="J152" s="25" t="e">
        <f>IF(#REF!&lt;#REF!,"Error: "&amp;B152&amp;" cannot be less than "&amp;B109,"")</f>
        <v>#REF!</v>
      </c>
    </row>
    <row r="153" spans="1:10" ht="30" customHeight="1" x14ac:dyDescent="0.3">
      <c r="A153" s="21" t="s">
        <v>137</v>
      </c>
      <c r="B153" s="11" t="s">
        <v>137</v>
      </c>
      <c r="C153" s="14" t="s">
        <v>64</v>
      </c>
      <c r="F153" s="25" t="e">
        <f>IF(SUMPRODUCT(--(#REF!&lt;&gt;""))&lt;&gt;1,1,0)</f>
        <v>#REF!</v>
      </c>
      <c r="G153" s="25">
        <f>IFERROR(IF(INT(#REF!)-#REF!&lt;&gt;0,1,IF(ABS(#REF!)-#REF!&lt;&gt;0,1,0)),1)</f>
        <v>1</v>
      </c>
      <c r="H153" s="25" t="e">
        <f>IF(SUMPRODUCT(--(LEN(#REF!)&gt;255)),1,0)</f>
        <v>#REF!</v>
      </c>
      <c r="I153" s="25">
        <f>IF(ISTEXT(#REF!)=TRUE,1,0)</f>
        <v>0</v>
      </c>
      <c r="J153" s="25" t="e">
        <f>IF(#REF!&lt;#REF!,"Error: "&amp;B153&amp;" cannot be less than "&amp;B110,"")</f>
        <v>#REF!</v>
      </c>
    </row>
    <row r="154" spans="1:10" ht="30" customHeight="1" x14ac:dyDescent="0.3">
      <c r="A154" s="21" t="s">
        <v>138</v>
      </c>
      <c r="B154" s="11" t="s">
        <v>138</v>
      </c>
      <c r="C154" s="14" t="s">
        <v>65</v>
      </c>
      <c r="F154" s="25" t="e">
        <f>IF(SUMPRODUCT(--(#REF!&lt;&gt;""))&lt;&gt;1,1,0)</f>
        <v>#REF!</v>
      </c>
      <c r="G154" s="25">
        <f>IFERROR(IF(INT(#REF!)-#REF!&lt;&gt;0,1,IF(ABS(#REF!)-#REF!&lt;&gt;0,1,0)),1)</f>
        <v>1</v>
      </c>
      <c r="H154" s="25" t="e">
        <f>IF(SUMPRODUCT(--(LEN(#REF!)&gt;255)),1,0)</f>
        <v>#REF!</v>
      </c>
      <c r="I154" s="25">
        <f>IF(ISTEXT(#REF!)=TRUE,1,0)</f>
        <v>0</v>
      </c>
      <c r="J154" s="25" t="e">
        <f>IF(#REF!&lt;#REF!,"Error: "&amp;B154&amp;" cannot be less than "&amp;B111,"")</f>
        <v>#REF!</v>
      </c>
    </row>
    <row r="155" spans="1:10" ht="30" customHeight="1" x14ac:dyDescent="0.3">
      <c r="A155" s="21" t="s">
        <v>139</v>
      </c>
      <c r="B155" s="11" t="s">
        <v>139</v>
      </c>
      <c r="C155" s="14" t="s">
        <v>66</v>
      </c>
      <c r="F155" s="25" t="e">
        <f>IF(SUMPRODUCT(--(#REF!&lt;&gt;""))&lt;&gt;1,1,0)</f>
        <v>#REF!</v>
      </c>
      <c r="G155" s="25">
        <f>IFERROR(IF(INT(#REF!)-#REF!&lt;&gt;0,1,IF(ABS(#REF!)-#REF!&lt;&gt;0,1,0)),1)</f>
        <v>1</v>
      </c>
      <c r="H155" s="25" t="e">
        <f>IF(SUMPRODUCT(--(LEN(#REF!)&gt;255)),1,0)</f>
        <v>#REF!</v>
      </c>
      <c r="I155" s="25">
        <f>IF(ISTEXT(#REF!)=TRUE,1,0)</f>
        <v>0</v>
      </c>
      <c r="J155" s="25" t="e">
        <f>IF(#REF!&lt;#REF!,"Error: "&amp;B155&amp;" cannot be less than "&amp;B112,"")</f>
        <v>#REF!</v>
      </c>
    </row>
    <row r="156" spans="1:10" ht="30" customHeight="1" x14ac:dyDescent="0.3">
      <c r="A156" s="21" t="s">
        <v>140</v>
      </c>
      <c r="B156" s="11" t="s">
        <v>140</v>
      </c>
      <c r="C156" s="14" t="s">
        <v>169</v>
      </c>
      <c r="F156" s="25" t="e">
        <f>IF(SUMPRODUCT(--(#REF!&lt;&gt;""))&lt;&gt;1,1,0)</f>
        <v>#REF!</v>
      </c>
      <c r="G156" s="25">
        <f>IFERROR(IF(INT(#REF!)-#REF!&lt;&gt;0,1,IF(ABS(#REF!)-#REF!&lt;&gt;0,1,0)),1)</f>
        <v>1</v>
      </c>
      <c r="H156" s="25" t="e">
        <f>IF(SUMPRODUCT(--(LEN(#REF!)&gt;255)),1,0)</f>
        <v>#REF!</v>
      </c>
      <c r="I156" s="25">
        <f>IF(ISTEXT(#REF!)=TRUE,1,0)</f>
        <v>0</v>
      </c>
      <c r="J156" s="25" t="e">
        <f>IF(#REF!&lt;#REF!,"Error: "&amp;B156&amp;" cannot be less than "&amp;B113,"")</f>
        <v>#REF!</v>
      </c>
    </row>
    <row r="157" spans="1:10" ht="30" customHeight="1" x14ac:dyDescent="0.3">
      <c r="A157" s="21" t="s">
        <v>141</v>
      </c>
      <c r="B157" s="11" t="s">
        <v>141</v>
      </c>
      <c r="C157" s="14" t="s">
        <v>67</v>
      </c>
      <c r="F157" s="25" t="e">
        <f>IF(SUMPRODUCT(--(#REF!&lt;&gt;""))&lt;&gt;1,1,0)</f>
        <v>#REF!</v>
      </c>
      <c r="G157" s="25">
        <f>IFERROR(IF(INT(#REF!)-#REF!&lt;&gt;0,1,IF(ABS(#REF!)-#REF!&lt;&gt;0,1,0)),1)</f>
        <v>1</v>
      </c>
      <c r="H157" s="25" t="e">
        <f>IF(SUMPRODUCT(--(LEN(#REF!)&gt;255)),1,0)</f>
        <v>#REF!</v>
      </c>
      <c r="I157" s="25">
        <f>IF(ISTEXT(#REF!)=TRUE,1,0)</f>
        <v>0</v>
      </c>
      <c r="J157" s="25" t="e">
        <f>IF(#REF!&lt;#REF!,"Error: "&amp;B157&amp;" cannot be less than "&amp;B114,"")</f>
        <v>#REF!</v>
      </c>
    </row>
    <row r="158" spans="1:10" ht="30" customHeight="1" x14ac:dyDescent="0.3">
      <c r="A158" s="21" t="s">
        <v>142</v>
      </c>
      <c r="B158" s="11" t="s">
        <v>142</v>
      </c>
      <c r="C158" s="14" t="s">
        <v>68</v>
      </c>
      <c r="F158" s="25" t="e">
        <f>IF(SUMPRODUCT(--(#REF!&lt;&gt;""))&lt;&gt;1,1,0)</f>
        <v>#REF!</v>
      </c>
      <c r="G158" s="25">
        <f>IFERROR(IF(INT(#REF!)-#REF!&lt;&gt;0,1,IF(ABS(#REF!)-#REF!&lt;&gt;0,1,0)),1)</f>
        <v>1</v>
      </c>
      <c r="H158" s="25" t="e">
        <f>IF(SUMPRODUCT(--(LEN(#REF!)&gt;255)),1,0)</f>
        <v>#REF!</v>
      </c>
      <c r="I158" s="25">
        <f>IF(ISTEXT(#REF!)=TRUE,1,0)</f>
        <v>0</v>
      </c>
      <c r="J158" s="25" t="e">
        <f>IF(#REF!&lt;#REF!,"Error: "&amp;B158&amp;" cannot be less than "&amp;B115,"")</f>
        <v>#REF!</v>
      </c>
    </row>
    <row r="159" spans="1:10" ht="30" customHeight="1" x14ac:dyDescent="0.3">
      <c r="A159" s="21" t="s">
        <v>143</v>
      </c>
      <c r="B159" s="11" t="s">
        <v>143</v>
      </c>
      <c r="C159" s="14" t="s">
        <v>69</v>
      </c>
      <c r="F159" s="25" t="e">
        <f>IF(SUMPRODUCT(--(#REF!&lt;&gt;""))&lt;&gt;1,1,0)</f>
        <v>#REF!</v>
      </c>
      <c r="G159" s="25">
        <f>IFERROR(IF(INT(#REF!)-#REF!&lt;&gt;0,1,IF(ABS(#REF!)-#REF!&lt;&gt;0,1,0)),1)</f>
        <v>1</v>
      </c>
      <c r="H159" s="25" t="e">
        <f>IF(SUMPRODUCT(--(LEN(#REF!)&gt;255)),1,0)</f>
        <v>#REF!</v>
      </c>
      <c r="I159" s="25">
        <f>IF(ISTEXT(#REF!)=TRUE,1,0)</f>
        <v>0</v>
      </c>
      <c r="J159" s="25" t="e">
        <f>IF(#REF!&lt;#REF!,"Error: "&amp;B159&amp;" cannot be less than "&amp;B116,"")</f>
        <v>#REF!</v>
      </c>
    </row>
    <row r="160" spans="1:10" ht="30" customHeight="1" x14ac:dyDescent="0.3">
      <c r="A160" s="21" t="s">
        <v>144</v>
      </c>
      <c r="B160" s="11" t="s">
        <v>144</v>
      </c>
      <c r="C160" s="14" t="s">
        <v>70</v>
      </c>
      <c r="F160" s="25" t="e">
        <f>IF(SUMPRODUCT(--(#REF!&lt;&gt;""))&lt;&gt;1,1,0)</f>
        <v>#REF!</v>
      </c>
      <c r="G160" s="25">
        <f>IFERROR(IF(INT(#REF!)-#REF!&lt;&gt;0,1,IF(ABS(#REF!)-#REF!&lt;&gt;0,1,0)),1)</f>
        <v>1</v>
      </c>
      <c r="H160" s="25" t="e">
        <f>IF(SUMPRODUCT(--(LEN(#REF!)&gt;255)),1,0)</f>
        <v>#REF!</v>
      </c>
      <c r="I160" s="25">
        <f>IF(ISTEXT(#REF!)=TRUE,1,0)</f>
        <v>0</v>
      </c>
      <c r="J160" s="25" t="e">
        <f>IF(#REF!&lt;#REF!,"Error: "&amp;B160&amp;" cannot be less than "&amp;B117,"")</f>
        <v>#REF!</v>
      </c>
    </row>
    <row r="161" spans="1:11" ht="37.5" customHeight="1" x14ac:dyDescent="0.3">
      <c r="A161" s="33"/>
    </row>
    <row r="162" spans="1:11" ht="36" customHeight="1" x14ac:dyDescent="0.35">
      <c r="A162" s="32"/>
      <c r="B162" s="4" t="s">
        <v>0</v>
      </c>
      <c r="C162" s="4" t="s">
        <v>174</v>
      </c>
    </row>
    <row r="163" spans="1:11" ht="57" customHeight="1" x14ac:dyDescent="0.3">
      <c r="A163" s="34" t="s">
        <v>248</v>
      </c>
      <c r="B163" s="22" t="s">
        <v>248</v>
      </c>
      <c r="C163" s="14" t="s">
        <v>266</v>
      </c>
      <c r="F163" s="25" t="e">
        <f>IF(SUMPRODUCT(--(#REF!&lt;&gt;""))&lt;&gt;1,1,0)</f>
        <v>#REF!</v>
      </c>
      <c r="G163" s="25">
        <f>IFERROR(IF(INT(#REF!)-#REF!&lt;&gt;0,1,IF(ABS(#REF!)-#REF!&lt;&gt;0,1,0)),1)</f>
        <v>1</v>
      </c>
      <c r="H163" s="25" t="e">
        <f>IF(SUMPRODUCT(--(LEN(#REF!)&gt;255)),1,0)</f>
        <v>#REF!</v>
      </c>
      <c r="I163" s="25">
        <f>IF(ISTEXT(#REF!)=TRUE,1,0)</f>
        <v>0</v>
      </c>
      <c r="K163" s="25" t="e">
        <f>IF(#REF!&lt;#REF!,"Error: "&amp;B163&amp;" cannot be less than "&amp;B120,"")</f>
        <v>#REF!</v>
      </c>
    </row>
    <row r="164" spans="1:11" ht="30.75" customHeight="1" x14ac:dyDescent="0.35">
      <c r="A164" s="34"/>
      <c r="B164" s="4" t="s">
        <v>0</v>
      </c>
      <c r="C164" s="4" t="s">
        <v>174</v>
      </c>
    </row>
    <row r="165" spans="1:11" ht="57" customHeight="1" x14ac:dyDescent="0.3">
      <c r="A165" s="21" t="s">
        <v>240</v>
      </c>
      <c r="B165" s="22" t="s">
        <v>240</v>
      </c>
      <c r="C165" s="21" t="s">
        <v>267</v>
      </c>
      <c r="F165" s="25" t="e">
        <f>IF(SUMPRODUCT(--(#REF!&lt;&gt;""))&lt;&gt;1,1,0)</f>
        <v>#REF!</v>
      </c>
      <c r="G165" s="25" t="e">
        <f>IF(INT(#REF!)-#REF!&lt;&gt;0,1,IF((ABS(#REF!)-#REF!)&lt;&gt;0,1,0))</f>
        <v>#REF!</v>
      </c>
      <c r="H165" s="25" t="e">
        <f>IF(SUMPRODUCT(--(LEN(#REF!)&gt;255)),1,0)</f>
        <v>#REF!</v>
      </c>
      <c r="I165" s="25">
        <f>IF(ISTEXT(#REF!)=TRUE,1,0)</f>
        <v>0</v>
      </c>
      <c r="J165" s="25" t="e">
        <f>IF(MAX(#REF!)&gt;0.95*SUM(#REF!),"Warning: Over 95% of patients are placed in the same reason for delay category","")</f>
        <v>#REF!</v>
      </c>
      <c r="K165" s="25" t="e">
        <f>IF(AND((#REF!-SUM(#REF!))&lt;&gt;0,COUNTBLANK(#REF!)&lt;&gt;37),"Error: The sum of the discharge delay reasons does not equal the total. You will not be able to submit your data",IF(COUNTBLANK(#REF!)&gt;0,"Warning: There are blanks. Blank cells do not count as zero. You will still be able to submit your data",""))</f>
        <v>#REF!</v>
      </c>
    </row>
    <row r="166" spans="1:11" ht="57" customHeight="1" x14ac:dyDescent="0.3">
      <c r="A166" s="19"/>
      <c r="B166" s="11"/>
      <c r="C166" s="15" t="s">
        <v>17</v>
      </c>
    </row>
    <row r="167" spans="1:11" ht="30" customHeight="1" x14ac:dyDescent="0.3">
      <c r="A167" s="21" t="s">
        <v>200</v>
      </c>
      <c r="B167" s="11" t="s">
        <v>200</v>
      </c>
      <c r="C167" s="14" t="s">
        <v>37</v>
      </c>
      <c r="F167" s="25" t="e">
        <f>IF(SUMPRODUCT(--(#REF!&lt;&gt;""))&lt;&gt;1,1,0)</f>
        <v>#REF!</v>
      </c>
      <c r="G167" s="25">
        <f>IFERROR(IF(INT(#REF!)-#REF!&lt;&gt;0,1,IF(ABS(#REF!)-#REF!&lt;&gt;0,1,0)),1)</f>
        <v>1</v>
      </c>
      <c r="H167" s="25" t="e">
        <f>IF(SUMPRODUCT(--(LEN(#REF!)&gt;255)),1,0)</f>
        <v>#REF!</v>
      </c>
      <c r="I167" s="25">
        <f>IF(ISTEXT(#REF!)=TRUE,1,0)</f>
        <v>0</v>
      </c>
      <c r="J167" s="25" t="e">
        <f>IF(#REF!&lt;#REF!,"Error: "&amp;B167&amp;" cannot be less than "&amp;B124,"")</f>
        <v>#REF!</v>
      </c>
    </row>
    <row r="168" spans="1:11" ht="30" customHeight="1" x14ac:dyDescent="0.3">
      <c r="A168" s="21" t="s">
        <v>201</v>
      </c>
      <c r="B168" s="11" t="s">
        <v>201</v>
      </c>
      <c r="C168" s="14" t="s">
        <v>38</v>
      </c>
      <c r="F168" s="25" t="e">
        <f>IF(SUMPRODUCT(--(#REF!&lt;&gt;""))&lt;&gt;1,1,0)</f>
        <v>#REF!</v>
      </c>
      <c r="G168" s="25">
        <f>IFERROR(IF(INT(#REF!)-#REF!&lt;&gt;0,1,IF(ABS(#REF!)-#REF!&lt;&gt;0,1,0)),1)</f>
        <v>1</v>
      </c>
      <c r="H168" s="25" t="e">
        <f>IF(SUMPRODUCT(--(LEN(#REF!)&gt;255)),1,0)</f>
        <v>#REF!</v>
      </c>
      <c r="I168" s="25">
        <f>IF(ISTEXT(#REF!)=TRUE,1,0)</f>
        <v>0</v>
      </c>
      <c r="J168" s="25" t="e">
        <f>IF(#REF!&lt;#REF!,"Error: "&amp;B168&amp;" cannot be less than "&amp;B125,"")</f>
        <v>#REF!</v>
      </c>
    </row>
    <row r="169" spans="1:11" ht="30" customHeight="1" x14ac:dyDescent="0.3">
      <c r="A169" s="21" t="s">
        <v>202</v>
      </c>
      <c r="B169" s="11" t="s">
        <v>202</v>
      </c>
      <c r="C169" s="14" t="s">
        <v>39</v>
      </c>
      <c r="F169" s="25" t="e">
        <f>IF(SUMPRODUCT(--(#REF!&lt;&gt;""))&lt;&gt;1,1,0)</f>
        <v>#REF!</v>
      </c>
      <c r="G169" s="25">
        <f>IFERROR(IF(INT(#REF!)-#REF!&lt;&gt;0,1,IF(ABS(#REF!)-#REF!&lt;&gt;0,1,0)),1)</f>
        <v>1</v>
      </c>
      <c r="H169" s="25" t="e">
        <f>IF(SUMPRODUCT(--(LEN(#REF!)&gt;255)),1,0)</f>
        <v>#REF!</v>
      </c>
      <c r="I169" s="25">
        <f>IF(ISTEXT(#REF!)=TRUE,1,0)</f>
        <v>0</v>
      </c>
      <c r="J169" s="25" t="e">
        <f>IF(#REF!&lt;#REF!,"Error: "&amp;B169&amp;" cannot be less than "&amp;B126,"")</f>
        <v>#REF!</v>
      </c>
    </row>
    <row r="170" spans="1:11" ht="30" customHeight="1" x14ac:dyDescent="0.3">
      <c r="A170" s="21" t="s">
        <v>203</v>
      </c>
      <c r="B170" s="11" t="s">
        <v>203</v>
      </c>
      <c r="C170" s="14" t="s">
        <v>171</v>
      </c>
      <c r="F170" s="25" t="e">
        <f>IF(SUMPRODUCT(--(#REF!&lt;&gt;""))&lt;&gt;1,1,0)</f>
        <v>#REF!</v>
      </c>
      <c r="G170" s="25">
        <f>IFERROR(IF(INT(#REF!)-#REF!&lt;&gt;0,1,IF(ABS(#REF!)-#REF!&lt;&gt;0,1,0)),1)</f>
        <v>1</v>
      </c>
      <c r="H170" s="25" t="e">
        <f>IF(SUMPRODUCT(--(LEN(#REF!)&gt;255)),1,0)</f>
        <v>#REF!</v>
      </c>
      <c r="I170" s="25">
        <f>IF(ISTEXT(#REF!)=TRUE,1,0)</f>
        <v>0</v>
      </c>
      <c r="J170" s="25" t="e">
        <f>IF(#REF!&lt;#REF!,"Error: "&amp;B170&amp;" cannot be less than "&amp;B127,"")</f>
        <v>#REF!</v>
      </c>
    </row>
    <row r="171" spans="1:11" ht="30" customHeight="1" x14ac:dyDescent="0.3">
      <c r="A171" s="21" t="s">
        <v>204</v>
      </c>
      <c r="B171" s="11" t="s">
        <v>204</v>
      </c>
      <c r="C171" s="23" t="s">
        <v>40</v>
      </c>
      <c r="F171" s="25" t="e">
        <f>IF(SUMPRODUCT(--(#REF!&lt;&gt;""))&lt;&gt;1,1,0)</f>
        <v>#REF!</v>
      </c>
      <c r="G171" s="25">
        <f>IFERROR(IF(INT(#REF!)-#REF!&lt;&gt;0,1,IF(ABS(#REF!)-#REF!&lt;&gt;0,1,0)),1)</f>
        <v>1</v>
      </c>
      <c r="H171" s="25" t="e">
        <f>IF(SUMPRODUCT(--(LEN(#REF!)&gt;255)),1,0)</f>
        <v>#REF!</v>
      </c>
      <c r="I171" s="25">
        <f>IF(ISTEXT(#REF!)=TRUE,1,0)</f>
        <v>0</v>
      </c>
      <c r="J171" s="25" t="e">
        <f>IF(#REF!&lt;#REF!,"Error: "&amp;B171&amp;" cannot be less than "&amp;B128,"")</f>
        <v>#REF!</v>
      </c>
    </row>
    <row r="172" spans="1:11" ht="30" customHeight="1" x14ac:dyDescent="0.3">
      <c r="A172" s="21" t="s">
        <v>205</v>
      </c>
      <c r="B172" s="11" t="s">
        <v>205</v>
      </c>
      <c r="C172" s="14" t="s">
        <v>41</v>
      </c>
      <c r="F172" s="25" t="e">
        <f>IF(SUMPRODUCT(--(#REF!&lt;&gt;""))&lt;&gt;1,1,0)</f>
        <v>#REF!</v>
      </c>
      <c r="G172" s="25">
        <f>IFERROR(IF(INT(#REF!)-#REF!&lt;&gt;0,1,IF(ABS(#REF!)-#REF!&lt;&gt;0,1,0)),1)</f>
        <v>1</v>
      </c>
      <c r="H172" s="25" t="e">
        <f>IF(SUMPRODUCT(--(LEN(#REF!)&gt;255)),1,0)</f>
        <v>#REF!</v>
      </c>
      <c r="I172" s="25">
        <f>IF(ISTEXT(#REF!)=TRUE,1,0)</f>
        <v>0</v>
      </c>
      <c r="J172" s="25" t="e">
        <f>IF(#REF!&lt;#REF!,"Error: "&amp;B172&amp;" cannot be less than "&amp;B129,"")</f>
        <v>#REF!</v>
      </c>
    </row>
    <row r="173" spans="1:11" ht="30" customHeight="1" x14ac:dyDescent="0.3">
      <c r="A173" s="21" t="s">
        <v>206</v>
      </c>
      <c r="B173" s="11" t="s">
        <v>206</v>
      </c>
      <c r="C173" s="14" t="s">
        <v>42</v>
      </c>
      <c r="F173" s="25" t="e">
        <f>IF(SUMPRODUCT(--(#REF!&lt;&gt;""))&lt;&gt;1,1,0)</f>
        <v>#REF!</v>
      </c>
      <c r="G173" s="25">
        <f>IFERROR(IF(INT(#REF!)-#REF!&lt;&gt;0,1,IF(ABS(#REF!)-#REF!&lt;&gt;0,1,0)),1)</f>
        <v>1</v>
      </c>
      <c r="H173" s="25" t="e">
        <f>IF(SUMPRODUCT(--(LEN(#REF!)&gt;255)),1,0)</f>
        <v>#REF!</v>
      </c>
      <c r="I173" s="25">
        <f>IF(ISTEXT(#REF!)=TRUE,1,0)</f>
        <v>0</v>
      </c>
      <c r="J173" s="25" t="e">
        <f>IF(#REF!&lt;#REF!,"Error: "&amp;B173&amp;" cannot be less than "&amp;B130,"")</f>
        <v>#REF!</v>
      </c>
    </row>
    <row r="174" spans="1:11" ht="30" customHeight="1" x14ac:dyDescent="0.3">
      <c r="A174" s="21" t="s">
        <v>207</v>
      </c>
      <c r="B174" s="16" t="s">
        <v>207</v>
      </c>
      <c r="C174" s="14" t="s">
        <v>43</v>
      </c>
      <c r="F174" s="25" t="e">
        <f>IF(SUMPRODUCT(--(#REF!&lt;&gt;""))&lt;&gt;1,1,0)</f>
        <v>#REF!</v>
      </c>
      <c r="G174" s="25">
        <f>IFERROR(IF(INT(#REF!)-#REF!&lt;&gt;0,1,IF(ABS(#REF!)-#REF!&lt;&gt;0,1,0)),1)</f>
        <v>1</v>
      </c>
      <c r="H174" s="25" t="e">
        <f>IF(SUMPRODUCT(--(LEN(#REF!)&gt;255)),1,0)</f>
        <v>#REF!</v>
      </c>
      <c r="I174" s="25">
        <f>IF(ISTEXT(#REF!)=TRUE,1,0)</f>
        <v>0</v>
      </c>
      <c r="J174" s="25" t="e">
        <f>IF(#REF!&lt;#REF!,"Error: "&amp;B174&amp;" cannot be less than "&amp;B131,"")</f>
        <v>#REF!</v>
      </c>
    </row>
    <row r="175" spans="1:11" ht="30" customHeight="1" x14ac:dyDescent="0.3">
      <c r="A175" s="21" t="s">
        <v>208</v>
      </c>
      <c r="B175" s="16" t="s">
        <v>208</v>
      </c>
      <c r="C175" s="11" t="s">
        <v>44</v>
      </c>
      <c r="F175" s="25" t="e">
        <f>IF(SUMPRODUCT(--(#REF!&lt;&gt;""))&lt;&gt;1,1,0)</f>
        <v>#REF!</v>
      </c>
      <c r="G175" s="25">
        <f>IFERROR(IF(INT(#REF!)-#REF!&lt;&gt;0,1,IF(ABS(#REF!)-#REF!&lt;&gt;0,1,0)),1)</f>
        <v>1</v>
      </c>
      <c r="H175" s="25" t="e">
        <f>IF(SUMPRODUCT(--(LEN(#REF!)&gt;255)),1,0)</f>
        <v>#REF!</v>
      </c>
      <c r="I175" s="25">
        <f>IF(ISTEXT(#REF!)=TRUE,1,0)</f>
        <v>0</v>
      </c>
      <c r="J175" s="25" t="e">
        <f>IF(#REF!&lt;#REF!,"Error: "&amp;B175&amp;" cannot be less than "&amp;B132,"")</f>
        <v>#REF!</v>
      </c>
    </row>
    <row r="176" spans="1:11" ht="30" customHeight="1" x14ac:dyDescent="0.3">
      <c r="A176" s="21" t="s">
        <v>209</v>
      </c>
      <c r="B176" s="11" t="s">
        <v>209</v>
      </c>
      <c r="C176" s="11" t="s">
        <v>45</v>
      </c>
      <c r="F176" s="25" t="e">
        <f>IF(SUMPRODUCT(--(#REF!&lt;&gt;""))&lt;&gt;1,1,0)</f>
        <v>#REF!</v>
      </c>
      <c r="G176" s="25">
        <f>IFERROR(IF(INT(#REF!)-#REF!&lt;&gt;0,1,IF(ABS(#REF!)-#REF!&lt;&gt;0,1,0)),1)</f>
        <v>1</v>
      </c>
      <c r="H176" s="25" t="e">
        <f>IF(SUMPRODUCT(--(LEN(#REF!)&gt;255)),1,0)</f>
        <v>#REF!</v>
      </c>
      <c r="I176" s="25">
        <f>IF(ISTEXT(#REF!)=TRUE,1,0)</f>
        <v>0</v>
      </c>
      <c r="J176" s="25" t="e">
        <f>IF(#REF!&lt;#REF!,"Error: "&amp;B176&amp;" cannot be less than "&amp;B133,"")</f>
        <v>#REF!</v>
      </c>
    </row>
    <row r="177" spans="1:10" ht="30" customHeight="1" x14ac:dyDescent="0.3">
      <c r="A177" s="21" t="s">
        <v>210</v>
      </c>
      <c r="B177" s="11" t="s">
        <v>210</v>
      </c>
      <c r="C177" s="11" t="s">
        <v>46</v>
      </c>
      <c r="F177" s="25" t="e">
        <f>IF(SUMPRODUCT(--(#REF!&lt;&gt;""))&lt;&gt;1,1,0)</f>
        <v>#REF!</v>
      </c>
      <c r="G177" s="25">
        <f>IFERROR(IF(INT(#REF!)-#REF!&lt;&gt;0,1,IF(ABS(#REF!)-#REF!&lt;&gt;0,1,0)),1)</f>
        <v>1</v>
      </c>
      <c r="H177" s="25" t="e">
        <f>IF(SUMPRODUCT(--(LEN(#REF!)&gt;255)),1,0)</f>
        <v>#REF!</v>
      </c>
      <c r="I177" s="25">
        <f>IF(ISTEXT(#REF!)=TRUE,1,0)</f>
        <v>0</v>
      </c>
      <c r="J177" s="25" t="e">
        <f>IF(#REF!&lt;#REF!,"Error: "&amp;B177&amp;" cannot be less than "&amp;B134,"")</f>
        <v>#REF!</v>
      </c>
    </row>
    <row r="178" spans="1:10" ht="30" customHeight="1" x14ac:dyDescent="0.3">
      <c r="A178" s="21" t="s">
        <v>211</v>
      </c>
      <c r="B178" s="11" t="s">
        <v>211</v>
      </c>
      <c r="C178" s="14" t="s">
        <v>47</v>
      </c>
      <c r="F178" s="25" t="e">
        <f>IF(SUMPRODUCT(--(#REF!&lt;&gt;""))&lt;&gt;1,1,0)</f>
        <v>#REF!</v>
      </c>
      <c r="G178" s="25">
        <f>IFERROR(IF(INT(#REF!)-#REF!&lt;&gt;0,1,IF(ABS(#REF!)-#REF!&lt;&gt;0,1,0)),1)</f>
        <v>1</v>
      </c>
      <c r="H178" s="25" t="e">
        <f>IF(SUMPRODUCT(--(LEN(#REF!)&gt;255)),1,0)</f>
        <v>#REF!</v>
      </c>
      <c r="I178" s="25">
        <f>IF(ISTEXT(#REF!)=TRUE,1,0)</f>
        <v>0</v>
      </c>
      <c r="J178" s="25" t="e">
        <f>IF(#REF!&lt;#REF!,"Error: "&amp;B178&amp;" cannot be less than "&amp;B135,"")</f>
        <v>#REF!</v>
      </c>
    </row>
    <row r="179" spans="1:10" ht="30" customHeight="1" x14ac:dyDescent="0.3">
      <c r="A179" s="21" t="s">
        <v>212</v>
      </c>
      <c r="B179" s="11" t="s">
        <v>212</v>
      </c>
      <c r="C179" s="14" t="s">
        <v>48</v>
      </c>
      <c r="F179" s="25" t="e">
        <f>IF(SUMPRODUCT(--(#REF!&lt;&gt;""))&lt;&gt;1,1,0)</f>
        <v>#REF!</v>
      </c>
      <c r="G179" s="25">
        <f>IFERROR(IF(INT(#REF!)-#REF!&lt;&gt;0,1,IF(ABS(#REF!)-#REF!&lt;&gt;0,1,0)),1)</f>
        <v>1</v>
      </c>
      <c r="H179" s="25" t="e">
        <f>IF(SUMPRODUCT(--(LEN(#REF!)&gt;255)),1,0)</f>
        <v>#REF!</v>
      </c>
      <c r="I179" s="25">
        <f>IF(ISTEXT(#REF!)=TRUE,1,0)</f>
        <v>0</v>
      </c>
      <c r="J179" s="25" t="e">
        <f>IF(#REF!&lt;#REF!,"Error: "&amp;B179&amp;" cannot be less than "&amp;B136,"")</f>
        <v>#REF!</v>
      </c>
    </row>
    <row r="180" spans="1:10" ht="30" customHeight="1" x14ac:dyDescent="0.3">
      <c r="A180" s="21" t="s">
        <v>213</v>
      </c>
      <c r="B180" s="11" t="s">
        <v>213</v>
      </c>
      <c r="C180" s="14" t="s">
        <v>49</v>
      </c>
      <c r="F180" s="25" t="e">
        <f>IF(SUMPRODUCT(--(#REF!&lt;&gt;""))&lt;&gt;1,1,0)</f>
        <v>#REF!</v>
      </c>
      <c r="G180" s="25">
        <f>IFERROR(IF(INT(#REF!)-#REF!&lt;&gt;0,1,IF(ABS(#REF!)-#REF!&lt;&gt;0,1,0)),1)</f>
        <v>1</v>
      </c>
      <c r="H180" s="25" t="e">
        <f>IF(SUMPRODUCT(--(LEN(#REF!)&gt;255)),1,0)</f>
        <v>#REF!</v>
      </c>
      <c r="I180" s="25">
        <f>IF(ISTEXT(#REF!)=TRUE,1,0)</f>
        <v>0</v>
      </c>
      <c r="J180" s="25" t="e">
        <f>IF(#REF!&lt;#REF!,"Error: "&amp;B180&amp;" cannot be less than "&amp;B137,"")</f>
        <v>#REF!</v>
      </c>
    </row>
    <row r="181" spans="1:10" ht="30" customHeight="1" x14ac:dyDescent="0.3">
      <c r="A181" s="21" t="s">
        <v>214</v>
      </c>
      <c r="B181" s="11" t="s">
        <v>214</v>
      </c>
      <c r="C181" s="14" t="s">
        <v>50</v>
      </c>
      <c r="F181" s="25" t="e">
        <f>IF(SUMPRODUCT(--(#REF!&lt;&gt;""))&lt;&gt;1,1,0)</f>
        <v>#REF!</v>
      </c>
      <c r="G181" s="25">
        <f>IFERROR(IF(INT(#REF!)-#REF!&lt;&gt;0,1,IF(ABS(#REF!)-#REF!&lt;&gt;0,1,0)),1)</f>
        <v>1</v>
      </c>
      <c r="H181" s="25" t="e">
        <f>IF(SUMPRODUCT(--(LEN(#REF!)&gt;255)),1,0)</f>
        <v>#REF!</v>
      </c>
      <c r="I181" s="25">
        <f>IF(ISTEXT(#REF!)=TRUE,1,0)</f>
        <v>0</v>
      </c>
      <c r="J181" s="25" t="e">
        <f>IF(#REF!&lt;#REF!,"Error: "&amp;B181&amp;" cannot be less than "&amp;B138,"")</f>
        <v>#REF!</v>
      </c>
    </row>
    <row r="182" spans="1:10" ht="30" customHeight="1" x14ac:dyDescent="0.3">
      <c r="A182" s="21" t="s">
        <v>215</v>
      </c>
      <c r="B182" s="11" t="s">
        <v>215</v>
      </c>
      <c r="C182" s="14" t="s">
        <v>51</v>
      </c>
      <c r="F182" s="25" t="e">
        <f>IF(SUMPRODUCT(--(#REF!&lt;&gt;""))&lt;&gt;1,1,0)</f>
        <v>#REF!</v>
      </c>
      <c r="G182" s="25">
        <f>IFERROR(IF(INT(#REF!)-#REF!&lt;&gt;0,1,IF(ABS(#REF!)-#REF!&lt;&gt;0,1,0)),1)</f>
        <v>1</v>
      </c>
      <c r="H182" s="25" t="e">
        <f>IF(SUMPRODUCT(--(LEN(#REF!)&gt;255)),1,0)</f>
        <v>#REF!</v>
      </c>
      <c r="I182" s="25">
        <f>IF(ISTEXT(#REF!)=TRUE,1,0)</f>
        <v>0</v>
      </c>
      <c r="J182" s="25" t="e">
        <f>IF(#REF!&lt;#REF!,"Error: "&amp;B182&amp;" cannot be less than "&amp;B139,"")</f>
        <v>#REF!</v>
      </c>
    </row>
    <row r="183" spans="1:10" ht="30" customHeight="1" x14ac:dyDescent="0.3">
      <c r="A183" s="21" t="s">
        <v>216</v>
      </c>
      <c r="B183" s="11" t="s">
        <v>216</v>
      </c>
      <c r="C183" s="14" t="s">
        <v>52</v>
      </c>
      <c r="F183" s="25" t="e">
        <f>IF(SUMPRODUCT(--(#REF!&lt;&gt;""))&lt;&gt;1,1,0)</f>
        <v>#REF!</v>
      </c>
      <c r="G183" s="25">
        <f>IFERROR(IF(INT(#REF!)-#REF!&lt;&gt;0,1,IF(ABS(#REF!)-#REF!&lt;&gt;0,1,0)),1)</f>
        <v>1</v>
      </c>
      <c r="H183" s="25" t="e">
        <f>IF(SUMPRODUCT(--(LEN(#REF!)&gt;255)),1,0)</f>
        <v>#REF!</v>
      </c>
      <c r="I183" s="25">
        <f>IF(ISTEXT(#REF!)=TRUE,1,0)</f>
        <v>0</v>
      </c>
      <c r="J183" s="25" t="e">
        <f>IF(#REF!&lt;#REF!,"Error: "&amp;B183&amp;" cannot be less than "&amp;B140,"")</f>
        <v>#REF!</v>
      </c>
    </row>
    <row r="184" spans="1:10" ht="30" customHeight="1" x14ac:dyDescent="0.3">
      <c r="A184" s="21" t="s">
        <v>217</v>
      </c>
      <c r="B184" s="11" t="s">
        <v>217</v>
      </c>
      <c r="C184" s="14" t="s">
        <v>53</v>
      </c>
      <c r="F184" s="25" t="e">
        <f>IF(SUMPRODUCT(--(#REF!&lt;&gt;""))&lt;&gt;1,1,0)</f>
        <v>#REF!</v>
      </c>
      <c r="G184" s="25">
        <f>IFERROR(IF(INT(#REF!)-#REF!&lt;&gt;0,1,IF(ABS(#REF!)-#REF!&lt;&gt;0,1,0)),1)</f>
        <v>1</v>
      </c>
      <c r="H184" s="25" t="e">
        <f>IF(SUMPRODUCT(--(LEN(#REF!)&gt;255)),1,0)</f>
        <v>#REF!</v>
      </c>
      <c r="I184" s="25">
        <f>IF(ISTEXT(#REF!)=TRUE,1,0)</f>
        <v>0</v>
      </c>
      <c r="J184" s="25" t="e">
        <f>IF(#REF!&lt;#REF!,"Error: "&amp;B184&amp;" cannot be less than "&amp;B141,"")</f>
        <v>#REF!</v>
      </c>
    </row>
    <row r="185" spans="1:10" ht="30" customHeight="1" x14ac:dyDescent="0.3">
      <c r="A185" s="21" t="s">
        <v>218</v>
      </c>
      <c r="B185" s="11" t="s">
        <v>218</v>
      </c>
      <c r="C185" s="14" t="s">
        <v>54</v>
      </c>
      <c r="F185" s="25" t="e">
        <f>IF(SUMPRODUCT(--(#REF!&lt;&gt;""))&lt;&gt;1,1,0)</f>
        <v>#REF!</v>
      </c>
      <c r="G185" s="25">
        <f>IFERROR(IF(INT(#REF!)-#REF!&lt;&gt;0,1,IF(ABS(#REF!)-#REF!&lt;&gt;0,1,0)),1)</f>
        <v>1</v>
      </c>
      <c r="H185" s="25" t="e">
        <f>IF(SUMPRODUCT(--(LEN(#REF!)&gt;255)),1,0)</f>
        <v>#REF!</v>
      </c>
      <c r="I185" s="25">
        <f>IF(ISTEXT(#REF!)=TRUE,1,0)</f>
        <v>0</v>
      </c>
      <c r="J185" s="25" t="e">
        <f>IF(#REF!&lt;#REF!,"Error: "&amp;B185&amp;" cannot be less than "&amp;B142,"")</f>
        <v>#REF!</v>
      </c>
    </row>
    <row r="186" spans="1:10" ht="30" customHeight="1" x14ac:dyDescent="0.3">
      <c r="A186" s="21" t="s">
        <v>219</v>
      </c>
      <c r="B186" s="11" t="s">
        <v>219</v>
      </c>
      <c r="C186" s="14" t="s">
        <v>55</v>
      </c>
      <c r="F186" s="25" t="e">
        <f>IF(SUMPRODUCT(--(#REF!&lt;&gt;""))&lt;&gt;1,1,0)</f>
        <v>#REF!</v>
      </c>
      <c r="G186" s="25">
        <f>IFERROR(IF(INT(#REF!)-#REF!&lt;&gt;0,1,IF(ABS(#REF!)-#REF!&lt;&gt;0,1,0)),1)</f>
        <v>1</v>
      </c>
      <c r="H186" s="25" t="e">
        <f>IF(SUMPRODUCT(--(LEN(#REF!)&gt;255)),1,0)</f>
        <v>#REF!</v>
      </c>
      <c r="I186" s="25">
        <f>IF(ISTEXT(#REF!)=TRUE,1,0)</f>
        <v>0</v>
      </c>
      <c r="J186" s="25" t="e">
        <f>IF(#REF!&lt;#REF!,"Error: "&amp;B186&amp;" cannot be less than "&amp;B143,"")</f>
        <v>#REF!</v>
      </c>
    </row>
    <row r="187" spans="1:10" ht="30" customHeight="1" x14ac:dyDescent="0.3">
      <c r="A187" s="21" t="s">
        <v>220</v>
      </c>
      <c r="B187" s="11" t="s">
        <v>220</v>
      </c>
      <c r="C187" s="14" t="s">
        <v>56</v>
      </c>
      <c r="F187" s="25" t="e">
        <f>IF(SUMPRODUCT(--(#REF!&lt;&gt;""))&lt;&gt;1,1,0)</f>
        <v>#REF!</v>
      </c>
      <c r="G187" s="25">
        <f>IFERROR(IF(INT(#REF!)-#REF!&lt;&gt;0,1,IF(ABS(#REF!)-#REF!&lt;&gt;0,1,0)),1)</f>
        <v>1</v>
      </c>
      <c r="H187" s="25" t="e">
        <f>IF(SUMPRODUCT(--(LEN(#REF!)&gt;255)),1,0)</f>
        <v>#REF!</v>
      </c>
      <c r="I187" s="25">
        <f>IF(ISTEXT(#REF!)=TRUE,1,0)</f>
        <v>0</v>
      </c>
      <c r="J187" s="25" t="e">
        <f>IF(#REF!&lt;#REF!,"Error: "&amp;B187&amp;" cannot be less than "&amp;B144,"")</f>
        <v>#REF!</v>
      </c>
    </row>
    <row r="188" spans="1:10" ht="30" customHeight="1" x14ac:dyDescent="0.3">
      <c r="A188" s="21" t="s">
        <v>221</v>
      </c>
      <c r="B188" s="11" t="s">
        <v>221</v>
      </c>
      <c r="C188" s="14" t="s">
        <v>57</v>
      </c>
      <c r="F188" s="25" t="e">
        <f>IF(SUMPRODUCT(--(#REF!&lt;&gt;""))&lt;&gt;1,1,0)</f>
        <v>#REF!</v>
      </c>
      <c r="G188" s="25">
        <f>IFERROR(IF(INT(#REF!)-#REF!&lt;&gt;0,1,IF(ABS(#REF!)-#REF!&lt;&gt;0,1,0)),1)</f>
        <v>1</v>
      </c>
      <c r="H188" s="25" t="e">
        <f>IF(SUMPRODUCT(--(LEN(#REF!)&gt;255)),1,0)</f>
        <v>#REF!</v>
      </c>
      <c r="I188" s="25">
        <f>IF(ISTEXT(#REF!)=TRUE,1,0)</f>
        <v>0</v>
      </c>
      <c r="J188" s="25" t="e">
        <f>IF(#REF!&lt;#REF!,"Error: "&amp;B188&amp;" cannot be less than "&amp;B145,"")</f>
        <v>#REF!</v>
      </c>
    </row>
    <row r="189" spans="1:10" ht="30" customHeight="1" x14ac:dyDescent="0.3">
      <c r="A189" s="21" t="s">
        <v>222</v>
      </c>
      <c r="B189" s="11" t="s">
        <v>222</v>
      </c>
      <c r="C189" s="14" t="s">
        <v>58</v>
      </c>
      <c r="F189" s="25" t="e">
        <f>IF(SUMPRODUCT(--(#REF!&lt;&gt;""))&lt;&gt;1,1,0)</f>
        <v>#REF!</v>
      </c>
      <c r="G189" s="25">
        <f>IFERROR(IF(INT(#REF!)-#REF!&lt;&gt;0,1,IF(ABS(#REF!)-#REF!&lt;&gt;0,1,0)),1)</f>
        <v>1</v>
      </c>
      <c r="H189" s="25" t="e">
        <f>IF(SUMPRODUCT(--(LEN(#REF!)&gt;255)),1,0)</f>
        <v>#REF!</v>
      </c>
      <c r="I189" s="25">
        <f>IF(ISTEXT(#REF!)=TRUE,1,0)</f>
        <v>0</v>
      </c>
      <c r="J189" s="25" t="e">
        <f>IF(#REF!&lt;#REF!,"Error: "&amp;B189&amp;" cannot be less than "&amp;B146,"")</f>
        <v>#REF!</v>
      </c>
    </row>
    <row r="190" spans="1:10" ht="30" customHeight="1" x14ac:dyDescent="0.3">
      <c r="A190" s="21" t="s">
        <v>223</v>
      </c>
      <c r="B190" s="16" t="s">
        <v>223</v>
      </c>
      <c r="C190" s="14" t="s">
        <v>170</v>
      </c>
      <c r="F190" s="25" t="e">
        <f>IF(SUMPRODUCT(--(#REF!&lt;&gt;""))&lt;&gt;1,1,0)</f>
        <v>#REF!</v>
      </c>
      <c r="G190" s="25">
        <f>IFERROR(IF(INT(#REF!)-#REF!&lt;&gt;0,1,IF(ABS(#REF!)-#REF!&lt;&gt;0,1,0)),1)</f>
        <v>1</v>
      </c>
      <c r="H190" s="25" t="e">
        <f>IF(SUMPRODUCT(--(LEN(#REF!)&gt;255)),1,0)</f>
        <v>#REF!</v>
      </c>
      <c r="I190" s="25">
        <f>IF(ISTEXT(#REF!)=TRUE,1,0)</f>
        <v>0</v>
      </c>
      <c r="J190" s="25" t="e">
        <f>IF(#REF!&lt;#REF!,"Error: "&amp;B190&amp;" cannot be less than "&amp;B147,"")</f>
        <v>#REF!</v>
      </c>
    </row>
    <row r="191" spans="1:10" ht="30" customHeight="1" x14ac:dyDescent="0.3">
      <c r="A191" s="21" t="s">
        <v>224</v>
      </c>
      <c r="B191" s="16" t="s">
        <v>224</v>
      </c>
      <c r="C191" s="11" t="s">
        <v>59</v>
      </c>
      <c r="F191" s="25" t="e">
        <f>IF(SUMPRODUCT(--(#REF!&lt;&gt;""))&lt;&gt;1,1,0)</f>
        <v>#REF!</v>
      </c>
      <c r="G191" s="25">
        <f>IFERROR(IF(INT(#REF!)-#REF!&lt;&gt;0,1,IF(ABS(#REF!)-#REF!&lt;&gt;0,1,0)),1)</f>
        <v>1</v>
      </c>
      <c r="H191" s="25" t="e">
        <f>IF(SUMPRODUCT(--(LEN(#REF!)&gt;255)),1,0)</f>
        <v>#REF!</v>
      </c>
      <c r="I191" s="25">
        <f>IF(ISTEXT(#REF!)=TRUE,1,0)</f>
        <v>0</v>
      </c>
      <c r="J191" s="25" t="e">
        <f>IF(#REF!&lt;#REF!,"Error: "&amp;B191&amp;" cannot be less than "&amp;B148,"")</f>
        <v>#REF!</v>
      </c>
    </row>
    <row r="192" spans="1:10" ht="30" customHeight="1" x14ac:dyDescent="0.3">
      <c r="A192" s="21" t="s">
        <v>225</v>
      </c>
      <c r="B192" s="11" t="s">
        <v>225</v>
      </c>
      <c r="C192" s="11" t="s">
        <v>60</v>
      </c>
      <c r="F192" s="25" t="e">
        <f>IF(SUMPRODUCT(--(#REF!&lt;&gt;""))&lt;&gt;1,1,0)</f>
        <v>#REF!</v>
      </c>
      <c r="G192" s="25">
        <f>IFERROR(IF(INT(#REF!)-#REF!&lt;&gt;0,1,IF(ABS(#REF!)-#REF!&lt;&gt;0,1,0)),1)</f>
        <v>1</v>
      </c>
      <c r="H192" s="25" t="e">
        <f>IF(SUMPRODUCT(--(LEN(#REF!)&gt;255)),1,0)</f>
        <v>#REF!</v>
      </c>
      <c r="I192" s="25">
        <f>IF(ISTEXT(#REF!)=TRUE,1,0)</f>
        <v>0</v>
      </c>
      <c r="J192" s="25" t="e">
        <f>IF(#REF!&lt;#REF!,"Error: "&amp;B192&amp;" cannot be less than "&amp;B149,"")</f>
        <v>#REF!</v>
      </c>
    </row>
    <row r="193" spans="1:10" ht="30" customHeight="1" x14ac:dyDescent="0.3">
      <c r="A193" s="21" t="s">
        <v>226</v>
      </c>
      <c r="B193" s="11" t="s">
        <v>226</v>
      </c>
      <c r="C193" s="11" t="s">
        <v>61</v>
      </c>
      <c r="F193" s="25" t="e">
        <f>IF(SUMPRODUCT(--(#REF!&lt;&gt;""))&lt;&gt;1,1,0)</f>
        <v>#REF!</v>
      </c>
      <c r="G193" s="25">
        <f>IFERROR(IF(INT(#REF!)-#REF!&lt;&gt;0,1,IF(ABS(#REF!)-#REF!&lt;&gt;0,1,0)),1)</f>
        <v>1</v>
      </c>
      <c r="H193" s="25" t="e">
        <f>IF(SUMPRODUCT(--(LEN(#REF!)&gt;255)),1,0)</f>
        <v>#REF!</v>
      </c>
      <c r="I193" s="25">
        <f>IF(ISTEXT(#REF!)=TRUE,1,0)</f>
        <v>0</v>
      </c>
      <c r="J193" s="25" t="e">
        <f>IF(#REF!&lt;#REF!,"Error: "&amp;B193&amp;" cannot be less than "&amp;B150,"")</f>
        <v>#REF!</v>
      </c>
    </row>
    <row r="194" spans="1:10" ht="30" customHeight="1" x14ac:dyDescent="0.3">
      <c r="A194" s="21" t="s">
        <v>227</v>
      </c>
      <c r="B194" s="11" t="s">
        <v>227</v>
      </c>
      <c r="C194" s="14" t="s">
        <v>62</v>
      </c>
      <c r="F194" s="25" t="e">
        <f>IF(SUMPRODUCT(--(#REF!&lt;&gt;""))&lt;&gt;1,1,0)</f>
        <v>#REF!</v>
      </c>
      <c r="G194" s="25">
        <f>IFERROR(IF(INT(#REF!)-#REF!&lt;&gt;0,1,IF(ABS(#REF!)-#REF!&lt;&gt;0,1,0)),1)</f>
        <v>1</v>
      </c>
      <c r="H194" s="25" t="e">
        <f>IF(SUMPRODUCT(--(LEN(#REF!)&gt;255)),1,0)</f>
        <v>#REF!</v>
      </c>
      <c r="I194" s="25">
        <f>IF(ISTEXT(#REF!)=TRUE,1,0)</f>
        <v>0</v>
      </c>
      <c r="J194" s="25" t="e">
        <f>IF(#REF!&lt;#REF!,"Error: "&amp;B194&amp;" cannot be less than "&amp;B151,"")</f>
        <v>#REF!</v>
      </c>
    </row>
    <row r="195" spans="1:10" ht="30" customHeight="1" x14ac:dyDescent="0.3">
      <c r="A195" s="21" t="s">
        <v>228</v>
      </c>
      <c r="B195" s="11" t="s">
        <v>228</v>
      </c>
      <c r="C195" s="14" t="s">
        <v>63</v>
      </c>
      <c r="F195" s="25" t="e">
        <f>IF(SUMPRODUCT(--(#REF!&lt;&gt;""))&lt;&gt;1,1,0)</f>
        <v>#REF!</v>
      </c>
      <c r="G195" s="25">
        <f>IFERROR(IF(INT(#REF!)-#REF!&lt;&gt;0,1,IF(ABS(#REF!)-#REF!&lt;&gt;0,1,0)),1)</f>
        <v>1</v>
      </c>
      <c r="H195" s="25" t="e">
        <f>IF(SUMPRODUCT(--(LEN(#REF!)&gt;255)),1,0)</f>
        <v>#REF!</v>
      </c>
      <c r="I195" s="25">
        <f>IF(ISTEXT(#REF!)=TRUE,1,0)</f>
        <v>0</v>
      </c>
      <c r="J195" s="25" t="e">
        <f>IF(#REF!&lt;#REF!,"Error: "&amp;B195&amp;" cannot be less than "&amp;B152,"")</f>
        <v>#REF!</v>
      </c>
    </row>
    <row r="196" spans="1:10" ht="30" customHeight="1" x14ac:dyDescent="0.3">
      <c r="A196" s="21" t="s">
        <v>229</v>
      </c>
      <c r="B196" s="11" t="s">
        <v>229</v>
      </c>
      <c r="C196" s="14" t="s">
        <v>64</v>
      </c>
      <c r="F196" s="25" t="e">
        <f>IF(SUMPRODUCT(--(#REF!&lt;&gt;""))&lt;&gt;1,1,0)</f>
        <v>#REF!</v>
      </c>
      <c r="G196" s="25">
        <f>IFERROR(IF(INT(#REF!)-#REF!&lt;&gt;0,1,IF(ABS(#REF!)-#REF!&lt;&gt;0,1,0)),1)</f>
        <v>1</v>
      </c>
      <c r="H196" s="25" t="e">
        <f>IF(SUMPRODUCT(--(LEN(#REF!)&gt;255)),1,0)</f>
        <v>#REF!</v>
      </c>
      <c r="I196" s="25">
        <f>IF(ISTEXT(#REF!)=TRUE,1,0)</f>
        <v>0</v>
      </c>
      <c r="J196" s="25" t="e">
        <f>IF(#REF!&lt;#REF!,"Error: "&amp;B196&amp;" cannot be less than "&amp;B153,"")</f>
        <v>#REF!</v>
      </c>
    </row>
    <row r="197" spans="1:10" ht="30" customHeight="1" x14ac:dyDescent="0.3">
      <c r="A197" s="21" t="s">
        <v>230</v>
      </c>
      <c r="B197" s="11" t="s">
        <v>230</v>
      </c>
      <c r="C197" s="14" t="s">
        <v>65</v>
      </c>
      <c r="F197" s="25" t="e">
        <f>IF(SUMPRODUCT(--(#REF!&lt;&gt;""))&lt;&gt;1,1,0)</f>
        <v>#REF!</v>
      </c>
      <c r="G197" s="25">
        <f>IFERROR(IF(INT(#REF!)-#REF!&lt;&gt;0,1,IF(ABS(#REF!)-#REF!&lt;&gt;0,1,0)),1)</f>
        <v>1</v>
      </c>
      <c r="H197" s="25" t="e">
        <f>IF(SUMPRODUCT(--(LEN(#REF!)&gt;255)),1,0)</f>
        <v>#REF!</v>
      </c>
      <c r="I197" s="25">
        <f>IF(ISTEXT(#REF!)=TRUE,1,0)</f>
        <v>0</v>
      </c>
      <c r="J197" s="25" t="e">
        <f>IF(#REF!&lt;#REF!,"Error: "&amp;B197&amp;" cannot be less than "&amp;B154,"")</f>
        <v>#REF!</v>
      </c>
    </row>
    <row r="198" spans="1:10" ht="30" customHeight="1" x14ac:dyDescent="0.3">
      <c r="A198" s="21" t="s">
        <v>231</v>
      </c>
      <c r="B198" s="11" t="s">
        <v>231</v>
      </c>
      <c r="C198" s="14" t="s">
        <v>66</v>
      </c>
      <c r="F198" s="25" t="e">
        <f>IF(SUMPRODUCT(--(#REF!&lt;&gt;""))&lt;&gt;1,1,0)</f>
        <v>#REF!</v>
      </c>
      <c r="G198" s="25">
        <f>IFERROR(IF(INT(#REF!)-#REF!&lt;&gt;0,1,IF(ABS(#REF!)-#REF!&lt;&gt;0,1,0)),1)</f>
        <v>1</v>
      </c>
      <c r="H198" s="25" t="e">
        <f>IF(SUMPRODUCT(--(LEN(#REF!)&gt;255)),1,0)</f>
        <v>#REF!</v>
      </c>
      <c r="I198" s="25">
        <f>IF(ISTEXT(#REF!)=TRUE,1,0)</f>
        <v>0</v>
      </c>
      <c r="J198" s="25" t="e">
        <f>IF(#REF!&lt;#REF!,"Error: "&amp;B198&amp;" cannot be less than "&amp;B155,"")</f>
        <v>#REF!</v>
      </c>
    </row>
    <row r="199" spans="1:10" ht="30" customHeight="1" x14ac:dyDescent="0.3">
      <c r="A199" s="21" t="s">
        <v>232</v>
      </c>
      <c r="B199" s="11" t="s">
        <v>232</v>
      </c>
      <c r="C199" s="14" t="s">
        <v>169</v>
      </c>
      <c r="F199" s="25" t="e">
        <f>IF(SUMPRODUCT(--(#REF!&lt;&gt;""))&lt;&gt;1,1,0)</f>
        <v>#REF!</v>
      </c>
      <c r="G199" s="25">
        <f>IFERROR(IF(INT(#REF!)-#REF!&lt;&gt;0,1,IF(ABS(#REF!)-#REF!&lt;&gt;0,1,0)),1)</f>
        <v>1</v>
      </c>
      <c r="H199" s="25" t="e">
        <f>IF(SUMPRODUCT(--(LEN(#REF!)&gt;255)),1,0)</f>
        <v>#REF!</v>
      </c>
      <c r="I199" s="25">
        <f>IF(ISTEXT(#REF!)=TRUE,1,0)</f>
        <v>0</v>
      </c>
      <c r="J199" s="25" t="e">
        <f>IF(#REF!&lt;#REF!,"Error: "&amp;B199&amp;" cannot be less than "&amp;B156,"")</f>
        <v>#REF!</v>
      </c>
    </row>
    <row r="200" spans="1:10" ht="30" customHeight="1" x14ac:dyDescent="0.3">
      <c r="A200" s="21" t="s">
        <v>233</v>
      </c>
      <c r="B200" s="11" t="s">
        <v>233</v>
      </c>
      <c r="C200" s="14" t="s">
        <v>67</v>
      </c>
      <c r="F200" s="25" t="e">
        <f>IF(SUMPRODUCT(--(#REF!&lt;&gt;""))&lt;&gt;1,1,0)</f>
        <v>#REF!</v>
      </c>
      <c r="G200" s="25">
        <f>IFERROR(IF(INT(#REF!)-#REF!&lt;&gt;0,1,IF(ABS(#REF!)-#REF!&lt;&gt;0,1,0)),1)</f>
        <v>1</v>
      </c>
      <c r="H200" s="25" t="e">
        <f>IF(SUMPRODUCT(--(LEN(#REF!)&gt;255)),1,0)</f>
        <v>#REF!</v>
      </c>
      <c r="I200" s="25">
        <f>IF(ISTEXT(#REF!)=TRUE,1,0)</f>
        <v>0</v>
      </c>
      <c r="J200" s="25" t="e">
        <f>IF(#REF!&lt;#REF!,"Error: "&amp;B200&amp;" cannot be less than "&amp;B157,"")</f>
        <v>#REF!</v>
      </c>
    </row>
    <row r="201" spans="1:10" ht="30" customHeight="1" x14ac:dyDescent="0.3">
      <c r="A201" s="21" t="s">
        <v>234</v>
      </c>
      <c r="B201" s="11" t="s">
        <v>234</v>
      </c>
      <c r="C201" s="14" t="s">
        <v>68</v>
      </c>
      <c r="F201" s="25" t="e">
        <f>IF(SUMPRODUCT(--(#REF!&lt;&gt;""))&lt;&gt;1,1,0)</f>
        <v>#REF!</v>
      </c>
      <c r="G201" s="25">
        <f>IFERROR(IF(INT(#REF!)-#REF!&lt;&gt;0,1,IF(ABS(#REF!)-#REF!&lt;&gt;0,1,0)),1)</f>
        <v>1</v>
      </c>
      <c r="H201" s="25" t="e">
        <f>IF(SUMPRODUCT(--(LEN(#REF!)&gt;255)),1,0)</f>
        <v>#REF!</v>
      </c>
      <c r="I201" s="25">
        <f>IF(ISTEXT(#REF!)=TRUE,1,0)</f>
        <v>0</v>
      </c>
      <c r="J201" s="25" t="e">
        <f>IF(#REF!&lt;#REF!,"Error: "&amp;B201&amp;" cannot be less than "&amp;B158,"")</f>
        <v>#REF!</v>
      </c>
    </row>
    <row r="202" spans="1:10" ht="30" customHeight="1" x14ac:dyDescent="0.3">
      <c r="A202" s="21" t="s">
        <v>235</v>
      </c>
      <c r="B202" s="11" t="s">
        <v>235</v>
      </c>
      <c r="C202" s="14" t="s">
        <v>69</v>
      </c>
      <c r="F202" s="25" t="e">
        <f>IF(SUMPRODUCT(--(#REF!&lt;&gt;""))&lt;&gt;1,1,0)</f>
        <v>#REF!</v>
      </c>
      <c r="G202" s="25">
        <f>IFERROR(IF(INT(#REF!)-#REF!&lt;&gt;0,1,IF(ABS(#REF!)-#REF!&lt;&gt;0,1,0)),1)</f>
        <v>1</v>
      </c>
      <c r="H202" s="25" t="e">
        <f>IF(SUMPRODUCT(--(LEN(#REF!)&gt;255)),1,0)</f>
        <v>#REF!</v>
      </c>
      <c r="I202" s="25">
        <f>IF(ISTEXT(#REF!)=TRUE,1,0)</f>
        <v>0</v>
      </c>
      <c r="J202" s="25" t="e">
        <f>IF(#REF!&lt;#REF!,"Error: "&amp;B202&amp;" cannot be less than "&amp;B159,"")</f>
        <v>#REF!</v>
      </c>
    </row>
    <row r="203" spans="1:10" ht="30" customHeight="1" x14ac:dyDescent="0.3">
      <c r="A203" s="21" t="s">
        <v>236</v>
      </c>
      <c r="B203" s="11" t="s">
        <v>236</v>
      </c>
      <c r="C203" s="14" t="s">
        <v>70</v>
      </c>
      <c r="F203" s="25" t="e">
        <f>IF(SUMPRODUCT(--(#REF!&lt;&gt;""))&lt;&gt;1,1,0)</f>
        <v>#REF!</v>
      </c>
      <c r="G203" s="25">
        <f>IFERROR(IF(INT(#REF!)-#REF!&lt;&gt;0,1,IF(ABS(#REF!)-#REF!&lt;&gt;0,1,0)),1)</f>
        <v>1</v>
      </c>
      <c r="H203" s="25" t="e">
        <f>IF(SUMPRODUCT(--(LEN(#REF!)&gt;255)),1,0)</f>
        <v>#REF!</v>
      </c>
      <c r="I203" s="25">
        <f>IF(ISTEXT(#REF!)=TRUE,1,0)</f>
        <v>0</v>
      </c>
      <c r="J203" s="25" t="e">
        <f>IF(#REF!&lt;#REF!,"Error: "&amp;B203&amp;" cannot be less than "&amp;B160,"")</f>
        <v>#REF!</v>
      </c>
    </row>
  </sheetData>
  <sheetProtection algorithmName="SHA-512" hashValue="TSH84whDeVYDYvA1u3UYy8+rUAkFj6/WNNlM2NxQTbzaK4q1tsPdxE0nSiewIufSkzbfTwHJvkTqEIkV/mH5fw==" saltValue="kxJ97rMHzYtbvmM8Br4R9A==" spinCount="100000" sheet="1" objects="1" scenarios="1" selectLockedCells="1"/>
  <mergeCells count="7">
    <mergeCell ref="B74:C74"/>
    <mergeCell ref="B49:C49"/>
    <mergeCell ref="B39:C39"/>
    <mergeCell ref="B44:C44"/>
    <mergeCell ref="B7:C7"/>
    <mergeCell ref="B14:C14"/>
    <mergeCell ref="B1:C3"/>
  </mergeCells>
  <phoneticPr fontId="22" type="noConversion"/>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MigrationWizId xmlns="10820b01-01be-460b-80f3-3a9f56841c3b" xsi:nil="true"/>
    <MigrationWizIdSecurityGroups xmlns="10820b01-01be-460b-80f3-3a9f56841c3b" xsi:nil="true"/>
    <MigrationWizIdPermissions xmlns="10820b01-01be-460b-80f3-3a9f56841c3b" xsi:nil="true"/>
    <_ip_UnifiedCompliancePolicyProperties xmlns="http://schemas.microsoft.com/sharepoint/v3"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220480-6F13-41D0-9A0C-33742E0422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63AC3D-BE3C-4EEA-B060-D3199FE7C178}">
  <ds:schemaRefs>
    <ds:schemaRef ds:uri="10820b01-01be-460b-80f3-3a9f56841c3b"/>
    <ds:schemaRef ds:uri="http://schemas.microsoft.com/sharepoint/v3"/>
    <ds:schemaRef ds:uri="http://www.w3.org/XML/1998/namespace"/>
    <ds:schemaRef ds:uri="http://purl.org/dc/terms/"/>
    <ds:schemaRef ds:uri="1a75aaad-3466-4017-a44a-cd72d7792456"/>
    <ds:schemaRef ds:uri="http://purl.org/dc/dcmitype/"/>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801A3D62-F1B7-4204-BF7C-69D832BD741E}">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Acute Discharge SitRep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Seville, Lucy</dc:creator>
  <cp:lastModifiedBy>FREEMAN, Sarah (NHS ENGLAND - X26)</cp:lastModifiedBy>
  <cp:lastPrinted>2020-09-30T16:37:33Z</cp:lastPrinted>
  <dcterms:created xsi:type="dcterms:W3CDTF">2020-04-01T09:13:58Z</dcterms:created>
  <dcterms:modified xsi:type="dcterms:W3CDTF">2024-05-24T12:28:58Z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ies>
</file>